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293cc5d24383be2/Golf/Mixed/2025/DR/"/>
    </mc:Choice>
  </mc:AlternateContent>
  <xr:revisionPtr revIDLastSave="0" documentId="8_{95B91B98-9EB7-4E6D-A30C-4C821778B9AD}" xr6:coauthVersionLast="47" xr6:coauthVersionMax="47" xr10:uidLastSave="{00000000-0000-0000-0000-000000000000}"/>
  <workbookProtection workbookAlgorithmName="SHA-512" workbookHashValue="ta4AYCr2bevcrOZNXOufyxWNOhm4Vey2QkYryyg5LglO7uwa8URFSvF5wi9q1lTMsHbcJKwYRikRlGbTb35RTg==" workbookSaltValue="IlAJrSmnUxz+1SkVE4MMsA==" workbookSpinCount="100000" lockStructure="1"/>
  <bookViews>
    <workbookView xWindow="-120" yWindow="-120" windowWidth="29040" windowHeight="15720" xr2:uid="{00000000-000D-0000-FFFF-FFFF00000000}"/>
  </bookViews>
  <sheets>
    <sheet name="Team" sheetId="1" r:id="rId1"/>
    <sheet name="Shots" sheetId="2" r:id="rId2"/>
  </sheets>
  <definedNames>
    <definedName name="MP">Team!$E$24</definedName>
    <definedName name="MSCR">Team!$E$23</definedName>
    <definedName name="MSLR">Team!$E$22</definedName>
    <definedName name="NSL">Team!$E$29</definedName>
    <definedName name="_xlnm.Print_Area" localSheetId="1">Shots!$A$1:$AA$38</definedName>
    <definedName name="_xlnm.Print_Area" localSheetId="0">Team!$A$1:$BA$39</definedName>
    <definedName name="WP">Team!$E$27</definedName>
    <definedName name="WSCR">Team!$E$26</definedName>
    <definedName name="WSLR">Team!$E$25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V27" i="1"/>
  <c r="V24" i="1"/>
  <c r="V21" i="1"/>
  <c r="AP23" i="1"/>
  <c r="AP20" i="1"/>
  <c r="AP17" i="1"/>
  <c r="AV28" i="1" l="1"/>
  <c r="AV25" i="1"/>
  <c r="AV22" i="1"/>
  <c r="AV19" i="1"/>
  <c r="AV16" i="1"/>
  <c r="V28" i="1"/>
  <c r="V25" i="1"/>
  <c r="V22" i="1"/>
  <c r="V19" i="1"/>
  <c r="V16" i="1"/>
  <c r="AP25" i="1"/>
  <c r="AP29" i="1"/>
  <c r="AP26" i="1"/>
  <c r="P29" i="1"/>
  <c r="P26" i="1"/>
  <c r="P23" i="1"/>
  <c r="P20" i="1"/>
  <c r="AT24" i="1" l="1"/>
  <c r="AT27" i="1"/>
  <c r="AT21" i="1"/>
  <c r="AT30" i="1"/>
  <c r="B33" i="2"/>
  <c r="B32" i="2"/>
  <c r="B31" i="2"/>
  <c r="B30" i="2"/>
  <c r="B28" i="2"/>
  <c r="B27" i="2"/>
  <c r="B26" i="2"/>
  <c r="B25" i="2"/>
  <c r="B23" i="2"/>
  <c r="B22" i="2"/>
  <c r="B21" i="2"/>
  <c r="B20" i="2"/>
  <c r="B18" i="2"/>
  <c r="B17" i="2"/>
  <c r="B16" i="2"/>
  <c r="B15" i="2"/>
  <c r="B13" i="2"/>
  <c r="B12" i="2"/>
  <c r="B11" i="2"/>
  <c r="B10" i="2"/>
  <c r="AP28" i="1"/>
  <c r="AP22" i="1"/>
  <c r="AP19" i="1"/>
  <c r="AP16" i="1"/>
  <c r="P28" i="1"/>
  <c r="P25" i="1"/>
  <c r="P22" i="1"/>
  <c r="P19" i="1"/>
  <c r="P17" i="1"/>
  <c r="P16" i="1"/>
  <c r="AR25" i="1" l="1"/>
  <c r="AT25" i="1" s="1"/>
  <c r="AR22" i="1"/>
  <c r="AT22" i="1" s="1"/>
  <c r="AR28" i="1"/>
  <c r="AT28" i="1" s="1"/>
  <c r="AR29" i="1"/>
  <c r="AT29" i="1" s="1"/>
  <c r="AR26" i="1"/>
  <c r="AT26" i="1" s="1"/>
  <c r="AR23" i="1"/>
  <c r="AT23" i="1" s="1"/>
  <c r="AR20" i="1"/>
  <c r="AT20" i="1" s="1"/>
  <c r="AR19" i="1"/>
  <c r="AT19" i="1" s="1"/>
  <c r="AR17" i="1"/>
  <c r="AT17" i="1" s="1"/>
  <c r="AR16" i="1"/>
  <c r="AT16" i="1" s="1"/>
  <c r="R28" i="1"/>
  <c r="T28" i="1" s="1"/>
  <c r="R19" i="1"/>
  <c r="T19" i="1" s="1"/>
  <c r="R22" i="1"/>
  <c r="T22" i="1" s="1"/>
  <c r="R17" i="1"/>
  <c r="T17" i="1" s="1"/>
  <c r="R23" i="1"/>
  <c r="T23" i="1" s="1"/>
  <c r="R20" i="1"/>
  <c r="T20" i="1" s="1"/>
  <c r="R26" i="1"/>
  <c r="T26" i="1" s="1"/>
  <c r="R29" i="1"/>
  <c r="T29" i="1" s="1"/>
  <c r="R16" i="1"/>
  <c r="T16" i="1" s="1"/>
  <c r="R25" i="1"/>
  <c r="T25" i="1" s="1"/>
  <c r="AS4" i="2" l="1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B25" i="2" s="1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N23" i="2" l="1"/>
  <c r="AH23" i="2"/>
  <c r="AR23" i="2"/>
  <c r="AC23" i="2"/>
  <c r="AS23" i="2"/>
  <c r="AM23" i="2"/>
  <c r="AG23" i="2"/>
  <c r="AB23" i="2"/>
  <c r="AF23" i="2"/>
  <c r="AJ23" i="2"/>
  <c r="AO23" i="2"/>
  <c r="AL23" i="2"/>
  <c r="AP23" i="2"/>
  <c r="AI23" i="2"/>
  <c r="AQ23" i="2"/>
  <c r="AK23" i="2"/>
  <c r="AE23" i="2"/>
  <c r="AD23" i="2"/>
  <c r="AF24" i="2"/>
  <c r="AS24" i="2"/>
  <c r="AM24" i="2"/>
  <c r="AG24" i="2"/>
  <c r="AB24" i="2"/>
  <c r="AL24" i="2"/>
  <c r="AC24" i="2"/>
  <c r="AN24" i="2"/>
  <c r="AR24" i="2"/>
  <c r="AE24" i="2"/>
  <c r="AJ24" i="2"/>
  <c r="AI24" i="2"/>
  <c r="AK24" i="2"/>
  <c r="AD24" i="2"/>
  <c r="AP24" i="2"/>
  <c r="AQ24" i="2"/>
  <c r="AO24" i="2"/>
  <c r="AH24" i="2"/>
  <c r="AO25" i="2"/>
  <c r="AI25" i="2"/>
  <c r="AC25" i="2"/>
  <c r="AQ25" i="2"/>
  <c r="AP25" i="2"/>
  <c r="AM25" i="2"/>
  <c r="AE25" i="2"/>
  <c r="AJ25" i="2"/>
  <c r="AN25" i="2"/>
  <c r="AH25" i="2"/>
  <c r="AG25" i="2"/>
  <c r="AD25" i="2"/>
  <c r="AS25" i="2"/>
  <c r="AR25" i="2"/>
  <c r="AL25" i="2"/>
  <c r="AF25" i="2"/>
  <c r="AK25" i="2"/>
  <c r="AM20" i="2"/>
  <c r="AL20" i="2"/>
  <c r="AP20" i="2"/>
  <c r="AO20" i="2"/>
  <c r="AK20" i="2"/>
  <c r="AC20" i="2"/>
  <c r="AJ20" i="2"/>
  <c r="AI20" i="2"/>
  <c r="AH20" i="2"/>
  <c r="AS20" i="2"/>
  <c r="AR20" i="2"/>
  <c r="AE20" i="2"/>
  <c r="AG20" i="2"/>
  <c r="AF20" i="2"/>
  <c r="AQ20" i="2"/>
  <c r="AD20" i="2"/>
  <c r="AB20" i="2"/>
  <c r="AN20" i="2"/>
  <c r="AV24" i="2" l="1"/>
  <c r="AY24" i="2"/>
  <c r="AU24" i="2"/>
  <c r="AW24" i="2"/>
  <c r="AX24" i="2"/>
  <c r="AY23" i="2"/>
  <c r="AX23" i="2"/>
  <c r="AW23" i="2"/>
  <c r="AV23" i="2"/>
  <c r="AU23" i="2"/>
  <c r="AW20" i="2"/>
  <c r="AU25" i="2"/>
  <c r="AW25" i="2"/>
  <c r="AX25" i="2"/>
  <c r="BF25" i="2"/>
  <c r="AV25" i="2"/>
  <c r="AY25" i="2"/>
  <c r="BJ23" i="2"/>
  <c r="BG24" i="2"/>
  <c r="BH23" i="2"/>
  <c r="BL23" i="2"/>
  <c r="BK23" i="2"/>
  <c r="AP34" i="2"/>
  <c r="AR34" i="2"/>
  <c r="AO34" i="2"/>
  <c r="AL34" i="2"/>
  <c r="AI34" i="2"/>
  <c r="AF34" i="2"/>
  <c r="AC34" i="2"/>
  <c r="AG34" i="2"/>
  <c r="AS34" i="2"/>
  <c r="AM34" i="2"/>
  <c r="AQ34" i="2"/>
  <c r="AN34" i="2"/>
  <c r="AK34" i="2"/>
  <c r="AH34" i="2"/>
  <c r="AE34" i="2"/>
  <c r="AB34" i="2"/>
  <c r="AJ34" i="2"/>
  <c r="AD34" i="2"/>
  <c r="AR35" i="2"/>
  <c r="AO35" i="2"/>
  <c r="AL35" i="2"/>
  <c r="AI35" i="2"/>
  <c r="AF35" i="2"/>
  <c r="AC35" i="2"/>
  <c r="AQ35" i="2"/>
  <c r="AN35" i="2"/>
  <c r="AK35" i="2"/>
  <c r="AH35" i="2"/>
  <c r="AE35" i="2"/>
  <c r="AB35" i="2"/>
  <c r="AM35" i="2"/>
  <c r="AS35" i="2"/>
  <c r="AJ35" i="2"/>
  <c r="AG35" i="2"/>
  <c r="AP35" i="2"/>
  <c r="AD35" i="2"/>
  <c r="AO33" i="2"/>
  <c r="AI33" i="2"/>
  <c r="AC33" i="2"/>
  <c r="AR33" i="2"/>
  <c r="AL33" i="2"/>
  <c r="AF33" i="2"/>
  <c r="AJ33" i="2"/>
  <c r="AD33" i="2"/>
  <c r="AG33" i="2"/>
  <c r="AM33" i="2"/>
  <c r="AQ33" i="2"/>
  <c r="AN33" i="2"/>
  <c r="AK33" i="2"/>
  <c r="AH33" i="2"/>
  <c r="AE33" i="2"/>
  <c r="AB33" i="2"/>
  <c r="AS33" i="2"/>
  <c r="AP33" i="2"/>
  <c r="AN36" i="2"/>
  <c r="AK36" i="2"/>
  <c r="AE36" i="2"/>
  <c r="AQ36" i="2"/>
  <c r="AH36" i="2"/>
  <c r="AB36" i="2"/>
  <c r="AL36" i="2"/>
  <c r="AO36" i="2"/>
  <c r="AC36" i="2"/>
  <c r="AD36" i="2"/>
  <c r="AR36" i="2"/>
  <c r="AP36" i="2"/>
  <c r="AM36" i="2"/>
  <c r="AG36" i="2"/>
  <c r="AI36" i="2"/>
  <c r="AS36" i="2"/>
  <c r="AJ36" i="2"/>
  <c r="AF36" i="2"/>
  <c r="AP28" i="2"/>
  <c r="AJ28" i="2"/>
  <c r="AD28" i="2"/>
  <c r="AL28" i="2"/>
  <c r="AN28" i="2"/>
  <c r="AS28" i="2"/>
  <c r="AG28" i="2"/>
  <c r="AF28" i="2"/>
  <c r="AO28" i="2"/>
  <c r="AI28" i="2"/>
  <c r="AC28" i="2"/>
  <c r="AB28" i="2"/>
  <c r="AE28" i="2"/>
  <c r="AH28" i="2"/>
  <c r="AK28" i="2"/>
  <c r="AM28" i="2"/>
  <c r="AR28" i="2"/>
  <c r="AQ28" i="2"/>
  <c r="AQ31" i="2"/>
  <c r="AD31" i="2"/>
  <c r="AO31" i="2"/>
  <c r="AI31" i="2"/>
  <c r="AC31" i="2"/>
  <c r="AB31" i="2"/>
  <c r="AF31" i="2"/>
  <c r="AH31" i="2"/>
  <c r="AM31" i="2"/>
  <c r="AP31" i="2"/>
  <c r="AG31" i="2"/>
  <c r="AL31" i="2"/>
  <c r="AE31" i="2"/>
  <c r="AJ31" i="2"/>
  <c r="AN31" i="2"/>
  <c r="AR31" i="2"/>
  <c r="AK31" i="2"/>
  <c r="AS31" i="2"/>
  <c r="AO29" i="2"/>
  <c r="AI29" i="2"/>
  <c r="AC29" i="2"/>
  <c r="AH29" i="2"/>
  <c r="AF29" i="2"/>
  <c r="AE29" i="2"/>
  <c r="AD29" i="2"/>
  <c r="AB29" i="2"/>
  <c r="AR29" i="2"/>
  <c r="AK29" i="2"/>
  <c r="AN29" i="2"/>
  <c r="AG29" i="2"/>
  <c r="AS29" i="2"/>
  <c r="AL29" i="2"/>
  <c r="AP29" i="2"/>
  <c r="AM29" i="2"/>
  <c r="AQ29" i="2"/>
  <c r="AJ29" i="2"/>
  <c r="AP30" i="2"/>
  <c r="AJ30" i="2"/>
  <c r="AD30" i="2"/>
  <c r="AG30" i="2"/>
  <c r="AQ30" i="2"/>
  <c r="AO30" i="2"/>
  <c r="AI30" i="2"/>
  <c r="AC30" i="2"/>
  <c r="AS30" i="2"/>
  <c r="AF30" i="2"/>
  <c r="AK30" i="2"/>
  <c r="AN30" i="2"/>
  <c r="AM30" i="2"/>
  <c r="AR30" i="2"/>
  <c r="AE30" i="2"/>
  <c r="AH30" i="2"/>
  <c r="AB30" i="2"/>
  <c r="AL30" i="2"/>
  <c r="BL25" i="2"/>
  <c r="AZ23" i="2"/>
  <c r="BA23" i="2"/>
  <c r="BC24" i="2"/>
  <c r="BE24" i="2"/>
  <c r="BD25" i="2"/>
  <c r="BI23" i="2"/>
  <c r="BB24" i="2"/>
  <c r="BK24" i="2"/>
  <c r="BL24" i="2"/>
  <c r="BH24" i="2"/>
  <c r="BC25" i="2"/>
  <c r="BF23" i="2"/>
  <c r="AZ25" i="2"/>
  <c r="BC23" i="2"/>
  <c r="BD23" i="2"/>
  <c r="BI25" i="2"/>
  <c r="BD24" i="2"/>
  <c r="BA24" i="2"/>
  <c r="BB25" i="2"/>
  <c r="BE23" i="2"/>
  <c r="BH25" i="2"/>
  <c r="BG25" i="2"/>
  <c r="AB26" i="2"/>
  <c r="AL26" i="2"/>
  <c r="AD26" i="2"/>
  <c r="AO26" i="2"/>
  <c r="AN26" i="2"/>
  <c r="AH26" i="2"/>
  <c r="AF26" i="2"/>
  <c r="AI26" i="2"/>
  <c r="AS26" i="2"/>
  <c r="AM26" i="2"/>
  <c r="AG26" i="2"/>
  <c r="AJ26" i="2"/>
  <c r="AR26" i="2"/>
  <c r="AQ26" i="2"/>
  <c r="AK26" i="2"/>
  <c r="AE26" i="2"/>
  <c r="AP26" i="2"/>
  <c r="AC26" i="2"/>
  <c r="BK25" i="2"/>
  <c r="BB23" i="2"/>
  <c r="BJ24" i="2"/>
  <c r="BF24" i="2"/>
  <c r="BI24" i="2"/>
  <c r="AZ24" i="2"/>
  <c r="BG23" i="2"/>
  <c r="BE25" i="2"/>
  <c r="BA25" i="2"/>
  <c r="BJ25" i="2"/>
  <c r="BG20" i="2"/>
  <c r="AX20" i="2"/>
  <c r="AY20" i="2"/>
  <c r="BD20" i="2"/>
  <c r="AR19" i="2"/>
  <c r="AF19" i="2"/>
  <c r="AK19" i="2"/>
  <c r="AJ19" i="2"/>
  <c r="AI19" i="2"/>
  <c r="AQ19" i="2"/>
  <c r="AE19" i="2"/>
  <c r="AL19" i="2"/>
  <c r="AP19" i="2"/>
  <c r="AD19" i="2"/>
  <c r="AN19" i="2"/>
  <c r="AM19" i="2"/>
  <c r="AS19" i="2"/>
  <c r="AO19" i="2"/>
  <c r="AC19" i="2"/>
  <c r="AH19" i="2"/>
  <c r="AG19" i="2"/>
  <c r="AB19" i="2"/>
  <c r="BH20" i="2"/>
  <c r="BC20" i="2"/>
  <c r="BL20" i="2"/>
  <c r="BI20" i="2"/>
  <c r="BF20" i="2"/>
  <c r="BE20" i="2"/>
  <c r="AU20" i="2"/>
  <c r="AV20" i="2"/>
  <c r="AZ20" i="2"/>
  <c r="BK20" i="2"/>
  <c r="BA20" i="2"/>
  <c r="BJ20" i="2"/>
  <c r="AK18" i="2"/>
  <c r="AB18" i="2"/>
  <c r="AN18" i="2"/>
  <c r="AJ18" i="2"/>
  <c r="AS18" i="2"/>
  <c r="AR18" i="2"/>
  <c r="AO18" i="2"/>
  <c r="AL18" i="2"/>
  <c r="AI18" i="2"/>
  <c r="AF18" i="2"/>
  <c r="AP18" i="2"/>
  <c r="AM18" i="2"/>
  <c r="AH18" i="2"/>
  <c r="AQ18" i="2"/>
  <c r="AD18" i="2"/>
  <c r="AG18" i="2"/>
  <c r="AE18" i="2"/>
  <c r="AC18" i="2"/>
  <c r="BB20" i="2"/>
  <c r="AH21" i="2"/>
  <c r="AS21" i="2"/>
  <c r="AG21" i="2"/>
  <c r="AO21" i="2"/>
  <c r="AN21" i="2"/>
  <c r="AB21" i="2"/>
  <c r="AI21" i="2"/>
  <c r="AR21" i="2"/>
  <c r="AF21" i="2"/>
  <c r="AL21" i="2"/>
  <c r="AQ21" i="2"/>
  <c r="AE21" i="2"/>
  <c r="AK21" i="2"/>
  <c r="AP21" i="2"/>
  <c r="AD21" i="2"/>
  <c r="AC21" i="2"/>
  <c r="AM21" i="2"/>
  <c r="AJ21" i="2"/>
  <c r="AL14" i="2"/>
  <c r="AN14" i="2"/>
  <c r="AK14" i="2"/>
  <c r="AR14" i="2"/>
  <c r="AD14" i="2"/>
  <c r="AM14" i="2"/>
  <c r="AJ14" i="2"/>
  <c r="AG14" i="2"/>
  <c r="AI14" i="2"/>
  <c r="AB14" i="2"/>
  <c r="AS14" i="2"/>
  <c r="AQ14" i="2"/>
  <c r="AP14" i="2"/>
  <c r="AO14" i="2"/>
  <c r="AH14" i="2"/>
  <c r="AF14" i="2"/>
  <c r="AE14" i="2"/>
  <c r="AC14" i="2"/>
  <c r="AQ13" i="2"/>
  <c r="AE13" i="2"/>
  <c r="AP13" i="2"/>
  <c r="AD13" i="2"/>
  <c r="AL13" i="2"/>
  <c r="AH13" i="2"/>
  <c r="AO13" i="2"/>
  <c r="AC13" i="2"/>
  <c r="AK13" i="2"/>
  <c r="AJ13" i="2"/>
  <c r="AG13" i="2"/>
  <c r="AR13" i="2"/>
  <c r="AN13" i="2"/>
  <c r="AS13" i="2"/>
  <c r="AM13" i="2"/>
  <c r="AB13" i="2"/>
  <c r="AI13" i="2"/>
  <c r="AF13" i="2"/>
  <c r="AK15" i="2"/>
  <c r="AF15" i="2"/>
  <c r="AD15" i="2"/>
  <c r="AL15" i="2"/>
  <c r="AJ15" i="2"/>
  <c r="AO15" i="2"/>
  <c r="AB15" i="2"/>
  <c r="AN15" i="2"/>
  <c r="AI15" i="2"/>
  <c r="AS15" i="2"/>
  <c r="AR15" i="2"/>
  <c r="AQ15" i="2"/>
  <c r="AC15" i="2"/>
  <c r="AM15" i="2"/>
  <c r="AH15" i="2"/>
  <c r="AG15" i="2"/>
  <c r="AE15" i="2"/>
  <c r="AP15" i="2"/>
  <c r="AR9" i="2"/>
  <c r="AF9" i="2"/>
  <c r="AO9" i="2"/>
  <c r="AB9" i="2"/>
  <c r="AM9" i="2"/>
  <c r="AQ9" i="2"/>
  <c r="AE9" i="2"/>
  <c r="AP9" i="2"/>
  <c r="AL9" i="2"/>
  <c r="AJ9" i="2"/>
  <c r="AI9" i="2"/>
  <c r="AH9" i="2"/>
  <c r="AD9" i="2"/>
  <c r="AK9" i="2"/>
  <c r="AS9" i="2"/>
  <c r="AC9" i="2"/>
  <c r="AN9" i="2"/>
  <c r="AG9" i="2"/>
  <c r="AR16" i="2"/>
  <c r="AF16" i="2"/>
  <c r="AN16" i="2"/>
  <c r="AJ16" i="2"/>
  <c r="AH16" i="2"/>
  <c r="AQ16" i="2"/>
  <c r="AE16" i="2"/>
  <c r="AP16" i="2"/>
  <c r="AD16" i="2"/>
  <c r="AK16" i="2"/>
  <c r="AB16" i="2"/>
  <c r="AI16" i="2"/>
  <c r="AO16" i="2"/>
  <c r="AC16" i="2"/>
  <c r="AM16" i="2"/>
  <c r="AL16" i="2"/>
  <c r="AG16" i="2"/>
  <c r="AS16" i="2"/>
  <c r="AL8" i="2"/>
  <c r="AJ8" i="2"/>
  <c r="AE8" i="2"/>
  <c r="AM8" i="2"/>
  <c r="AK8" i="2"/>
  <c r="AI8" i="2"/>
  <c r="AH8" i="2"/>
  <c r="AS8" i="2"/>
  <c r="AB8" i="2"/>
  <c r="AR8" i="2"/>
  <c r="AD8" i="2"/>
  <c r="AO8" i="2"/>
  <c r="AG8" i="2"/>
  <c r="AF8" i="2"/>
  <c r="AQ8" i="2"/>
  <c r="AP8" i="2"/>
  <c r="AC8" i="2"/>
  <c r="AN8" i="2"/>
  <c r="AM10" i="2"/>
  <c r="AI10" i="2"/>
  <c r="AE10" i="2"/>
  <c r="AD10" i="2"/>
  <c r="AC10" i="2"/>
  <c r="AJ10" i="2"/>
  <c r="AG10" i="2"/>
  <c r="AL10" i="2"/>
  <c r="AF10" i="2"/>
  <c r="AQ10" i="2"/>
  <c r="AP10" i="2"/>
  <c r="AH10" i="2"/>
  <c r="AK10" i="2"/>
  <c r="AS10" i="2"/>
  <c r="AR10" i="2"/>
  <c r="AN10" i="2"/>
  <c r="AO10" i="2"/>
  <c r="AB10" i="2"/>
  <c r="AS11" i="2"/>
  <c r="AF11" i="2"/>
  <c r="AQ11" i="2"/>
  <c r="AO11" i="2"/>
  <c r="AB11" i="2"/>
  <c r="AR11" i="2"/>
  <c r="AE11" i="2"/>
  <c r="AD11" i="2"/>
  <c r="AC11" i="2"/>
  <c r="AN11" i="2"/>
  <c r="AL11" i="2"/>
  <c r="AG11" i="2"/>
  <c r="AM11" i="2"/>
  <c r="AP11" i="2"/>
  <c r="AJ11" i="2"/>
  <c r="AI11" i="2"/>
  <c r="AH11" i="2"/>
  <c r="AK11" i="2"/>
  <c r="AW19" i="2" l="1"/>
  <c r="AW28" i="2"/>
  <c r="AW36" i="2"/>
  <c r="AU14" i="2"/>
  <c r="AW14" i="2"/>
  <c r="AV14" i="2"/>
  <c r="AW29" i="2"/>
  <c r="AU13" i="2"/>
  <c r="AW13" i="2"/>
  <c r="AV13" i="2"/>
  <c r="BA8" i="2"/>
  <c r="AU8" i="2"/>
  <c r="BE8" i="2"/>
  <c r="BB8" i="2"/>
  <c r="AY8" i="2"/>
  <c r="AX8" i="2"/>
  <c r="BC8" i="2"/>
  <c r="BF8" i="2"/>
  <c r="AZ8" i="2"/>
  <c r="BD8" i="2"/>
  <c r="AW8" i="2"/>
  <c r="AV8" i="2"/>
  <c r="AW9" i="2"/>
  <c r="AV9" i="2"/>
  <c r="BF9" i="2"/>
  <c r="AZ9" i="2"/>
  <c r="AX9" i="2"/>
  <c r="BA9" i="2"/>
  <c r="BE9" i="2"/>
  <c r="AY9" i="2"/>
  <c r="BD9" i="2"/>
  <c r="BC9" i="2"/>
  <c r="BB9" i="2"/>
  <c r="AU9" i="2"/>
  <c r="AW33" i="2"/>
  <c r="AW34" i="2"/>
  <c r="AW18" i="2"/>
  <c r="AW35" i="2"/>
  <c r="AW31" i="2"/>
  <c r="AW30" i="2"/>
  <c r="AW16" i="2"/>
  <c r="AU16" i="2"/>
  <c r="AV16" i="2"/>
  <c r="AV15" i="2"/>
  <c r="AW15" i="2"/>
  <c r="AU15" i="2"/>
  <c r="BD11" i="2"/>
  <c r="AZ11" i="2"/>
  <c r="AV11" i="2"/>
  <c r="AW11" i="2"/>
  <c r="AY11" i="2"/>
  <c r="BF11" i="2"/>
  <c r="AU11" i="2"/>
  <c r="BB11" i="2"/>
  <c r="BA11" i="2"/>
  <c r="BC11" i="2"/>
  <c r="AX11" i="2"/>
  <c r="BE11" i="2"/>
  <c r="BA10" i="2"/>
  <c r="AU10" i="2"/>
  <c r="AX10" i="2"/>
  <c r="BD10" i="2"/>
  <c r="BF10" i="2"/>
  <c r="AW10" i="2"/>
  <c r="BC10" i="2"/>
  <c r="AZ10" i="2"/>
  <c r="BE10" i="2"/>
  <c r="BB10" i="2"/>
  <c r="AY10" i="2"/>
  <c r="AV10" i="2"/>
  <c r="AU26" i="2"/>
  <c r="AX26" i="2"/>
  <c r="AY26" i="2"/>
  <c r="AV26" i="2"/>
  <c r="AW26" i="2"/>
  <c r="AW21" i="2"/>
  <c r="BN25" i="2"/>
  <c r="BO25" i="2" s="1"/>
  <c r="BN24" i="2"/>
  <c r="BO24" i="2" s="1"/>
  <c r="BP24" i="2" s="1"/>
  <c r="D26" i="2" s="1"/>
  <c r="AV36" i="2"/>
  <c r="AU36" i="2"/>
  <c r="BH36" i="2"/>
  <c r="BG36" i="2"/>
  <c r="BB36" i="2"/>
  <c r="AX36" i="2"/>
  <c r="AZ36" i="2"/>
  <c r="BC36" i="2"/>
  <c r="BJ36" i="2"/>
  <c r="BL36" i="2"/>
  <c r="BE36" i="2"/>
  <c r="AY36" i="2"/>
  <c r="BA36" i="2"/>
  <c r="BF36" i="2"/>
  <c r="BD36" i="2"/>
  <c r="BI36" i="2"/>
  <c r="BK36" i="2"/>
  <c r="AV35" i="2"/>
  <c r="AU35" i="2"/>
  <c r="AZ35" i="2"/>
  <c r="BG35" i="2"/>
  <c r="BK35" i="2"/>
  <c r="BB35" i="2"/>
  <c r="BD35" i="2"/>
  <c r="AX35" i="2"/>
  <c r="BA35" i="2"/>
  <c r="BI35" i="2"/>
  <c r="BF35" i="2"/>
  <c r="BL35" i="2"/>
  <c r="BJ35" i="2"/>
  <c r="BC35" i="2"/>
  <c r="BE35" i="2"/>
  <c r="BH35" i="2"/>
  <c r="AY35" i="2"/>
  <c r="AV34" i="2"/>
  <c r="AU34" i="2"/>
  <c r="BC34" i="2"/>
  <c r="BB34" i="2"/>
  <c r="BG34" i="2"/>
  <c r="BD34" i="2"/>
  <c r="AZ34" i="2"/>
  <c r="AY34" i="2"/>
  <c r="BK34" i="2"/>
  <c r="BA34" i="2"/>
  <c r="BE34" i="2"/>
  <c r="BI34" i="2"/>
  <c r="BH34" i="2"/>
  <c r="BL34" i="2"/>
  <c r="BF34" i="2"/>
  <c r="AX34" i="2"/>
  <c r="BJ34" i="2"/>
  <c r="AV33" i="2"/>
  <c r="AU33" i="2"/>
  <c r="BC33" i="2"/>
  <c r="BH33" i="2"/>
  <c r="BJ33" i="2"/>
  <c r="BD33" i="2"/>
  <c r="BE33" i="2"/>
  <c r="AY33" i="2"/>
  <c r="BA33" i="2"/>
  <c r="BF33" i="2"/>
  <c r="BI33" i="2"/>
  <c r="BK33" i="2"/>
  <c r="BB33" i="2"/>
  <c r="BG33" i="2"/>
  <c r="BL33" i="2"/>
  <c r="AX33" i="2"/>
  <c r="AZ33" i="2"/>
  <c r="AU31" i="2"/>
  <c r="AV31" i="2"/>
  <c r="BL31" i="2"/>
  <c r="AX31" i="2"/>
  <c r="BI31" i="2"/>
  <c r="AZ31" i="2"/>
  <c r="BG31" i="2"/>
  <c r="BB31" i="2"/>
  <c r="BH31" i="2"/>
  <c r="AY31" i="2"/>
  <c r="BE31" i="2"/>
  <c r="BD31" i="2"/>
  <c r="BC31" i="2"/>
  <c r="BF31" i="2"/>
  <c r="BK31" i="2"/>
  <c r="BJ31" i="2"/>
  <c r="BA31" i="2"/>
  <c r="AV28" i="2"/>
  <c r="AU28" i="2"/>
  <c r="AZ28" i="2"/>
  <c r="BK28" i="2"/>
  <c r="BL28" i="2"/>
  <c r="BJ28" i="2"/>
  <c r="BB28" i="2"/>
  <c r="BE28" i="2"/>
  <c r="AY28" i="2"/>
  <c r="BG28" i="2"/>
  <c r="BD28" i="2"/>
  <c r="AX28" i="2"/>
  <c r="BA28" i="2"/>
  <c r="BC28" i="2"/>
  <c r="BI28" i="2"/>
  <c r="BH28" i="2"/>
  <c r="BF28" i="2"/>
  <c r="AU30" i="2"/>
  <c r="AV30" i="2"/>
  <c r="BD30" i="2"/>
  <c r="BK30" i="2"/>
  <c r="BC30" i="2"/>
  <c r="AY30" i="2"/>
  <c r="BH30" i="2"/>
  <c r="BG30" i="2"/>
  <c r="BF30" i="2"/>
  <c r="AZ30" i="2"/>
  <c r="AX30" i="2"/>
  <c r="BJ30" i="2"/>
  <c r="BB30" i="2"/>
  <c r="BA30" i="2"/>
  <c r="BL30" i="2"/>
  <c r="BI30" i="2"/>
  <c r="BE30" i="2"/>
  <c r="AV29" i="2"/>
  <c r="AU29" i="2"/>
  <c r="BH29" i="2"/>
  <c r="BG29" i="2"/>
  <c r="BB29" i="2"/>
  <c r="BL29" i="2"/>
  <c r="BF29" i="2"/>
  <c r="AX29" i="2"/>
  <c r="BE29" i="2"/>
  <c r="BC29" i="2"/>
  <c r="BJ29" i="2"/>
  <c r="BA29" i="2"/>
  <c r="AZ29" i="2"/>
  <c r="AY29" i="2"/>
  <c r="BK29" i="2"/>
  <c r="BD29" i="2"/>
  <c r="BI29" i="2"/>
  <c r="BD26" i="2"/>
  <c r="BC26" i="2"/>
  <c r="BL26" i="2"/>
  <c r="BA26" i="2"/>
  <c r="BF26" i="2"/>
  <c r="BI26" i="2"/>
  <c r="BB26" i="2"/>
  <c r="BG26" i="2"/>
  <c r="BK26" i="2"/>
  <c r="BJ26" i="2"/>
  <c r="BE26" i="2"/>
  <c r="BH26" i="2"/>
  <c r="AZ26" i="2"/>
  <c r="BN23" i="2"/>
  <c r="BO23" i="2" s="1"/>
  <c r="BP23" i="2" s="1"/>
  <c r="D25" i="2" s="1"/>
  <c r="AU18" i="2"/>
  <c r="AV18" i="2"/>
  <c r="BH18" i="2"/>
  <c r="BB18" i="2"/>
  <c r="BI18" i="2"/>
  <c r="BL18" i="2"/>
  <c r="BE18" i="2"/>
  <c r="BC18" i="2"/>
  <c r="BA18" i="2"/>
  <c r="BF18" i="2"/>
  <c r="BD18" i="2"/>
  <c r="BJ18" i="2"/>
  <c r="AZ18" i="2"/>
  <c r="AY18" i="2"/>
  <c r="BG18" i="2"/>
  <c r="BK18" i="2"/>
  <c r="AX18" i="2"/>
  <c r="BN20" i="2"/>
  <c r="BO20" i="2" s="1"/>
  <c r="BP20" i="2" s="1"/>
  <c r="D22" i="2" s="1"/>
  <c r="AV19" i="2"/>
  <c r="AU19" i="2"/>
  <c r="BD19" i="2"/>
  <c r="BC19" i="2"/>
  <c r="BF19" i="2"/>
  <c r="AY19" i="2"/>
  <c r="BB19" i="2"/>
  <c r="BE19" i="2"/>
  <c r="BK19" i="2"/>
  <c r="BL19" i="2"/>
  <c r="AX19" i="2"/>
  <c r="BA19" i="2"/>
  <c r="BJ19" i="2"/>
  <c r="BI19" i="2"/>
  <c r="AZ19" i="2"/>
  <c r="BH19" i="2"/>
  <c r="BG19" i="2"/>
  <c r="AU21" i="2"/>
  <c r="AV21" i="2"/>
  <c r="BG21" i="2"/>
  <c r="BH21" i="2"/>
  <c r="AY21" i="2"/>
  <c r="BC21" i="2"/>
  <c r="BK21" i="2"/>
  <c r="AX21" i="2"/>
  <c r="BF21" i="2"/>
  <c r="BJ21" i="2"/>
  <c r="AZ21" i="2"/>
  <c r="BL21" i="2"/>
  <c r="BI21" i="2"/>
  <c r="BB21" i="2"/>
  <c r="BE21" i="2"/>
  <c r="BA21" i="2"/>
  <c r="BD21" i="2"/>
  <c r="BL13" i="2"/>
  <c r="BK13" i="2"/>
  <c r="BE13" i="2"/>
  <c r="AY13" i="2"/>
  <c r="BD13" i="2"/>
  <c r="BG13" i="2"/>
  <c r="AX13" i="2"/>
  <c r="BJ13" i="2"/>
  <c r="BF13" i="2"/>
  <c r="BI13" i="2"/>
  <c r="BB13" i="2"/>
  <c r="BA13" i="2"/>
  <c r="BH13" i="2"/>
  <c r="BC13" i="2"/>
  <c r="AZ13" i="2"/>
  <c r="BG14" i="2"/>
  <c r="BH14" i="2"/>
  <c r="BL14" i="2"/>
  <c r="BA14" i="2"/>
  <c r="BB14" i="2"/>
  <c r="BK14" i="2"/>
  <c r="AX14" i="2"/>
  <c r="BJ14" i="2"/>
  <c r="BF14" i="2"/>
  <c r="BE14" i="2"/>
  <c r="BI14" i="2"/>
  <c r="AY14" i="2"/>
  <c r="BC14" i="2"/>
  <c r="BD14" i="2"/>
  <c r="AZ14" i="2"/>
  <c r="AZ16" i="2"/>
  <c r="BD16" i="2"/>
  <c r="BJ16" i="2"/>
  <c r="AY16" i="2"/>
  <c r="BB16" i="2"/>
  <c r="BH16" i="2"/>
  <c r="BK16" i="2"/>
  <c r="BE16" i="2"/>
  <c r="BA16" i="2"/>
  <c r="BF16" i="2"/>
  <c r="BI16" i="2"/>
  <c r="AX16" i="2"/>
  <c r="BC16" i="2"/>
  <c r="BL16" i="2"/>
  <c r="BG16" i="2"/>
  <c r="BK9" i="2"/>
  <c r="BG9" i="2"/>
  <c r="BL9" i="2"/>
  <c r="BI9" i="2"/>
  <c r="BH9" i="2"/>
  <c r="BJ9" i="2"/>
  <c r="BC15" i="2"/>
  <c r="BD15" i="2"/>
  <c r="BL15" i="2"/>
  <c r="BB15" i="2"/>
  <c r="AZ15" i="2"/>
  <c r="BE15" i="2"/>
  <c r="AX15" i="2"/>
  <c r="BI15" i="2"/>
  <c r="BJ15" i="2"/>
  <c r="BG15" i="2"/>
  <c r="BH15" i="2"/>
  <c r="BA15" i="2"/>
  <c r="AY15" i="2"/>
  <c r="BF15" i="2"/>
  <c r="BK15" i="2"/>
  <c r="BH10" i="2"/>
  <c r="BG10" i="2"/>
  <c r="BK10" i="2"/>
  <c r="BL10" i="2"/>
  <c r="BI10" i="2"/>
  <c r="BJ10" i="2"/>
  <c r="BH11" i="2"/>
  <c r="BI11" i="2"/>
  <c r="BL11" i="2"/>
  <c r="BK11" i="2"/>
  <c r="BJ11" i="2"/>
  <c r="BG11" i="2"/>
  <c r="BG8" i="2"/>
  <c r="BL8" i="2"/>
  <c r="BI8" i="2"/>
  <c r="BK8" i="2"/>
  <c r="BJ8" i="2"/>
  <c r="BH8" i="2"/>
  <c r="BP25" i="2" l="1"/>
  <c r="D27" i="2" s="1"/>
  <c r="BN35" i="2"/>
  <c r="BO35" i="2" s="1"/>
  <c r="BP35" i="2" s="1"/>
  <c r="BN33" i="2"/>
  <c r="BO33" i="2" s="1"/>
  <c r="BP33" i="2" s="1"/>
  <c r="BN34" i="2"/>
  <c r="BO34" i="2" s="1"/>
  <c r="BP34" i="2" s="1"/>
  <c r="BN36" i="2"/>
  <c r="BO36" i="2" s="1"/>
  <c r="BP36" i="2" s="1"/>
  <c r="BN29" i="2"/>
  <c r="BO29" i="2" s="1"/>
  <c r="BP29" i="2" s="1"/>
  <c r="D31" i="2" s="1"/>
  <c r="BN28" i="2"/>
  <c r="BO28" i="2" s="1"/>
  <c r="BP28" i="2" s="1"/>
  <c r="D30" i="2" s="1"/>
  <c r="BN30" i="2"/>
  <c r="BO30" i="2" s="1"/>
  <c r="BP30" i="2" s="1"/>
  <c r="D32" i="2" s="1"/>
  <c r="BN31" i="2"/>
  <c r="BO31" i="2" s="1"/>
  <c r="BP31" i="2" s="1"/>
  <c r="D33" i="2" s="1"/>
  <c r="BN26" i="2"/>
  <c r="BO26" i="2" s="1"/>
  <c r="BP26" i="2" s="1"/>
  <c r="D28" i="2" s="1"/>
  <c r="BN19" i="2"/>
  <c r="BO19" i="2" s="1"/>
  <c r="BP19" i="2" s="1"/>
  <c r="D21" i="2" s="1"/>
  <c r="BN21" i="2"/>
  <c r="BO21" i="2" s="1"/>
  <c r="BP21" i="2" s="1"/>
  <c r="D23" i="2" s="1"/>
  <c r="BN18" i="2"/>
  <c r="BO18" i="2" s="1"/>
  <c r="BP18" i="2" s="1"/>
  <c r="D20" i="2" s="1"/>
  <c r="BN14" i="2"/>
  <c r="BO14" i="2" s="1"/>
  <c r="BP14" i="2" s="1"/>
  <c r="D16" i="2" s="1"/>
  <c r="BN13" i="2"/>
  <c r="BO13" i="2" s="1"/>
  <c r="BP13" i="2" s="1"/>
  <c r="D15" i="2" s="1"/>
  <c r="BN9" i="2"/>
  <c r="BN10" i="2"/>
  <c r="BN8" i="2"/>
  <c r="BN15" i="2"/>
  <c r="BO15" i="2" s="1"/>
  <c r="BP15" i="2" s="1"/>
  <c r="D17" i="2" s="1"/>
  <c r="BN16" i="2"/>
  <c r="BO16" i="2" s="1"/>
  <c r="BP16" i="2" s="1"/>
  <c r="D18" i="2" s="1"/>
  <c r="BN11" i="2"/>
  <c r="BO11" i="2" l="1"/>
  <c r="BP11" i="2" s="1"/>
  <c r="D13" i="2" s="1"/>
  <c r="BO8" i="2"/>
  <c r="BP8" i="2" s="1"/>
  <c r="D10" i="2" s="1"/>
  <c r="BO10" i="2"/>
  <c r="BP10" i="2" s="1"/>
  <c r="D12" i="2" s="1"/>
  <c r="BO9" i="2"/>
  <c r="BP9" i="2" s="1"/>
  <c r="D11" i="2" s="1"/>
</calcChain>
</file>

<file path=xl/sharedStrings.xml><?xml version="1.0" encoding="utf-8"?>
<sst xmlns="http://schemas.openxmlformats.org/spreadsheetml/2006/main" count="62" uniqueCount="52">
  <si>
    <t>PLAYERS</t>
  </si>
  <si>
    <t>GA</t>
  </si>
  <si>
    <t xml:space="preserve"> </t>
  </si>
  <si>
    <t>Signature of Team Captain</t>
  </si>
  <si>
    <t>mixedpennant.com</t>
  </si>
  <si>
    <t>RESULT</t>
  </si>
  <si>
    <t>HCP DAY</t>
  </si>
  <si>
    <t>Hon. Secretary:   Bruce Carter</t>
  </si>
  <si>
    <t>DIF</t>
  </si>
  <si>
    <t>ADJ DIF</t>
  </si>
  <si>
    <t>GOLFLINK</t>
  </si>
  <si>
    <t>Holes</t>
  </si>
  <si>
    <t>Rating</t>
  </si>
  <si>
    <t>hlookup</t>
  </si>
  <si>
    <t>Match 1</t>
  </si>
  <si>
    <t>Match 2</t>
  </si>
  <si>
    <t>Match 3</t>
  </si>
  <si>
    <t>Match 4</t>
  </si>
  <si>
    <t>Match 5</t>
  </si>
  <si>
    <t>Men's Slope Rating</t>
  </si>
  <si>
    <t>Men's Scratch Rating</t>
  </si>
  <si>
    <t>Men's Par</t>
  </si>
  <si>
    <t>Women's Slope Rating</t>
  </si>
  <si>
    <t>Women's Scratch Rating</t>
  </si>
  <si>
    <t>Women's Par</t>
  </si>
  <si>
    <t>Rating Constant</t>
  </si>
  <si>
    <t>PLAYED AT</t>
  </si>
  <si>
    <t>DIV</t>
  </si>
  <si>
    <t>matches to</t>
  </si>
  <si>
    <t>Golf Club won</t>
  </si>
  <si>
    <t>DATE</t>
  </si>
  <si>
    <t>Find Par &amp; Scratch ratings for playing tees</t>
  </si>
  <si>
    <t>www.golf.org.au/courseratings</t>
  </si>
  <si>
    <t>Click here to search Australian course ratings</t>
  </si>
  <si>
    <t>Facility Name” = Host Golf Club</t>
  </si>
  <si>
    <t>Click on the “Find a Golf Facility” button (large green button)</t>
  </si>
  <si>
    <t>Click view facility (below)</t>
  </si>
  <si>
    <t>1.</t>
  </si>
  <si>
    <t>2.</t>
  </si>
  <si>
    <t>3.</t>
  </si>
  <si>
    <t>4.</t>
  </si>
  <si>
    <t>5.</t>
  </si>
  <si>
    <t>6.</t>
  </si>
  <si>
    <t>mixedpennant@gmail.com</t>
  </si>
  <si>
    <t>Mobile 0414 672 397</t>
  </si>
  <si>
    <t>This result sheet should be completed then signed by the Captains of both teams.  Please then scan the sheet and send to mixedpennant@gmail.com as soon as possible after the completion of the match.</t>
  </si>
  <si>
    <t>Sum GA</t>
  </si>
  <si>
    <t>GOLF CLUB</t>
  </si>
  <si>
    <t>This index only applies when players start from the 10th Tee.</t>
  </si>
  <si>
    <t>2025 Mixed Pennant Match Results</t>
  </si>
  <si>
    <t xml:space="preserve">  GOLF CLUB  (CLUB 1)</t>
  </si>
  <si>
    <t xml:space="preserve">  GOLF CLUB  (CLUB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</si>
</sst>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3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0" tint="-0.14999847407452621"/>
      <name val="Times New Roman"/>
      <family val="1"/>
    </font>
    <font>
      <sz val="1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1" tint="0.249977111117893"/>
      <name val="Times New Roman"/>
      <family val="1"/>
    </font>
    <font>
      <b/>
      <sz val="24"/>
      <color theme="0"/>
      <name val="Times New Roman"/>
      <family val="1"/>
    </font>
    <font>
      <sz val="24"/>
      <color theme="1"/>
      <name val="Georgia"/>
      <family val="1"/>
    </font>
    <font>
      <sz val="24"/>
      <color theme="1" tint="0.249977111117893"/>
      <name val="Times New Roman"/>
      <family val="1"/>
    </font>
    <font>
      <b/>
      <sz val="24"/>
      <color theme="1"/>
      <name val="Times New Roman"/>
      <family val="1"/>
    </font>
    <font>
      <sz val="24"/>
      <color theme="0" tint="-0.14999847407452621"/>
      <name val="Georgia"/>
      <family val="1"/>
    </font>
    <font>
      <sz val="24"/>
      <color theme="1" tint="0.249977111117893"/>
      <name val="Georgia"/>
      <family val="1"/>
    </font>
    <font>
      <b/>
      <sz val="24"/>
      <color theme="1" tint="0.249977111117893"/>
      <name val="Georgia"/>
      <family val="1"/>
    </font>
    <font>
      <sz val="14"/>
      <color theme="1"/>
      <name val="Georgia"/>
      <family val="1"/>
    </font>
    <font>
      <sz val="22"/>
      <color theme="1"/>
      <name val="Times New Roman"/>
      <family val="1"/>
    </font>
    <font>
      <u/>
      <sz val="20"/>
      <color theme="10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24"/>
      <color rgb="FFFF0000"/>
      <name val="Times New Roman"/>
      <family val="1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dashed">
        <color theme="1" tint="0.499984740745262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/>
    <xf numFmtId="0" fontId="8" fillId="2" borderId="0" xfId="0" applyFont="1" applyFill="1"/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0" fontId="9" fillId="2" borderId="0" xfId="0" applyFont="1" applyFill="1" applyAlignment="1">
      <alignment horizontal="right" vertical="center" indent="2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indent="2"/>
    </xf>
    <xf numFmtId="0" fontId="9" fillId="2" borderId="0" xfId="0" applyFont="1" applyFill="1" applyAlignment="1">
      <alignment horizontal="left" vertical="center" indent="1"/>
    </xf>
    <xf numFmtId="0" fontId="17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left" vertical="center" indent="2"/>
    </xf>
    <xf numFmtId="0" fontId="1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indent="4"/>
    </xf>
    <xf numFmtId="0" fontId="19" fillId="2" borderId="0" xfId="1" applyFont="1" applyFill="1" applyProtection="1"/>
    <xf numFmtId="0" fontId="20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indent="1"/>
    </xf>
    <xf numFmtId="0" fontId="4" fillId="2" borderId="0" xfId="0" applyFont="1" applyFill="1" applyAlignment="1">
      <alignment vertical="center"/>
    </xf>
    <xf numFmtId="1" fontId="4" fillId="2" borderId="0" xfId="0" applyNumberFormat="1" applyFont="1" applyFill="1"/>
    <xf numFmtId="0" fontId="17" fillId="2" borderId="4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inden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" fontId="23" fillId="2" borderId="19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left" vertical="center" indent="1"/>
    </xf>
    <xf numFmtId="0" fontId="18" fillId="2" borderId="15" xfId="0" applyFont="1" applyFill="1" applyBorder="1" applyAlignment="1">
      <alignment horizontal="left" vertical="center" indent="1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left" vertical="center" indent="1"/>
    </xf>
    <xf numFmtId="0" fontId="18" fillId="2" borderId="11" xfId="0" applyFont="1" applyFill="1" applyBorder="1" applyAlignment="1">
      <alignment horizontal="left" vertical="center" indent="1"/>
    </xf>
    <xf numFmtId="0" fontId="18" fillId="2" borderId="12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3" borderId="9" xfId="0" applyFont="1" applyFill="1" applyBorder="1" applyAlignment="1">
      <alignment horizontal="left" vertical="center" indent="2"/>
    </xf>
    <xf numFmtId="0" fontId="9" fillId="2" borderId="0" xfId="0" applyFont="1" applyFill="1" applyAlignment="1">
      <alignment horizontal="right" vertical="center" indent="2"/>
    </xf>
    <xf numFmtId="0" fontId="9" fillId="2" borderId="13" xfId="0" applyFont="1" applyFill="1" applyBorder="1" applyAlignment="1">
      <alignment horizontal="right" vertical="center" indent="2"/>
    </xf>
    <xf numFmtId="0" fontId="15" fillId="2" borderId="0" xfId="0" applyFont="1" applyFill="1" applyAlignment="1">
      <alignment horizontal="left" vertical="center" indent="1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border>
        <left/>
        <top/>
        <bottom/>
        <vertical/>
        <horizontal/>
      </border>
    </dxf>
    <dxf>
      <border>
        <left style="dotted">
          <color theme="1" tint="0.499984740745262"/>
        </left>
        <right style="dotted">
          <color theme="1" tint="0.499984740745262"/>
        </right>
        <top style="dotted">
          <color theme="1" tint="0.499984740745262"/>
        </top>
        <bottom style="dotted">
          <color theme="1" tint="0.499984740745262"/>
        </bottom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top/>
        <bottom/>
        <vertical/>
        <horizontal/>
      </border>
    </dxf>
    <dxf>
      <border>
        <left/>
        <top/>
        <bottom/>
        <vertical/>
        <horizontal/>
      </border>
    </dxf>
    <dxf>
      <border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15522</xdr:colOff>
      <xdr:row>0</xdr:row>
      <xdr:rowOff>214488</xdr:rowOff>
    </xdr:from>
    <xdr:to>
      <xdr:col>5</xdr:col>
      <xdr:colOff>310444</xdr:colOff>
      <xdr:row>6</xdr:row>
      <xdr:rowOff>129821</xdr:rowOff>
    </xdr:to>
    <xdr:pic>
      <xdr:nvPicPr>
        <xdr:cNvPr id="2" name="Picture 1" descr="Golf_NSW_Suppor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633" y="214488"/>
          <a:ext cx="1649589" cy="11994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112890</xdr:colOff>
      <xdr:row>0</xdr:row>
      <xdr:rowOff>14112</xdr:rowOff>
    </xdr:from>
    <xdr:to>
      <xdr:col>30</xdr:col>
      <xdr:colOff>140406</xdr:colOff>
      <xdr:row>6</xdr:row>
      <xdr:rowOff>1412</xdr:rowOff>
    </xdr:to>
    <xdr:pic>
      <xdr:nvPicPr>
        <xdr:cNvPr id="3" name="Picture 2" descr="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1" y="14112"/>
          <a:ext cx="4543072" cy="127141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9525</xdr:colOff>
      <xdr:row>18</xdr:row>
      <xdr:rowOff>276225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3634A3B8-BA4C-1D43-B1F0-881EADEBF734}"/>
            </a:ext>
          </a:extLst>
        </xdr:cNvPr>
        <xdr:cNvGrpSpPr/>
      </xdr:nvGrpSpPr>
      <xdr:grpSpPr>
        <a:xfrm>
          <a:off x="793750" y="7086600"/>
          <a:ext cx="9525" cy="238125"/>
          <a:chOff x="5772150" y="1171575"/>
          <a:chExt cx="304800" cy="238125"/>
        </a:xfrm>
      </xdr:grpSpPr>
      <xdr:sp macro="" textlink="">
        <xdr:nvSpPr>
          <xdr:cNvPr id="50" name="Oval 49">
            <a:extLst>
              <a:ext uri="{FF2B5EF4-FFF2-40B4-BE49-F238E27FC236}">
                <a16:creationId xmlns:a16="http://schemas.microsoft.com/office/drawing/2014/main" id="{11F6D05F-1121-8348-91D3-FDC7E5BBB84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16F76451-AA40-0B4C-89D1-D1D0B1A14AC9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9525</xdr:colOff>
      <xdr:row>21</xdr:row>
      <xdr:rowOff>276225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22CA9482-300B-F340-8DCF-357C5E741CFB}"/>
            </a:ext>
          </a:extLst>
        </xdr:cNvPr>
        <xdr:cNvGrpSpPr/>
      </xdr:nvGrpSpPr>
      <xdr:grpSpPr>
        <a:xfrm>
          <a:off x="793750" y="8420100"/>
          <a:ext cx="9525" cy="238125"/>
          <a:chOff x="5772150" y="1171575"/>
          <a:chExt cx="304800" cy="238125"/>
        </a:xfrm>
      </xdr:grpSpPr>
      <xdr:sp macro="" textlink="">
        <xdr:nvSpPr>
          <xdr:cNvPr id="53" name="Oval 52">
            <a:extLst>
              <a:ext uri="{FF2B5EF4-FFF2-40B4-BE49-F238E27FC236}">
                <a16:creationId xmlns:a16="http://schemas.microsoft.com/office/drawing/2014/main" id="{59F52E6E-39E1-914B-A8E4-5572CD3534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420488E3-D74C-CC45-A822-87B4FF3E177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24</xdr:row>
      <xdr:rowOff>38100</xdr:rowOff>
    </xdr:from>
    <xdr:to>
      <xdr:col>2</xdr:col>
      <xdr:colOff>9525</xdr:colOff>
      <xdr:row>24</xdr:row>
      <xdr:rowOff>276225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86DD5E4F-E89B-6A4F-AC30-CD5BA9693980}"/>
            </a:ext>
          </a:extLst>
        </xdr:cNvPr>
        <xdr:cNvGrpSpPr/>
      </xdr:nvGrpSpPr>
      <xdr:grpSpPr>
        <a:xfrm>
          <a:off x="793750" y="9753600"/>
          <a:ext cx="9525" cy="238125"/>
          <a:chOff x="5772150" y="1171575"/>
          <a:chExt cx="304800" cy="238125"/>
        </a:xfrm>
      </xdr:grpSpPr>
      <xdr:sp macro="" textlink="">
        <xdr:nvSpPr>
          <xdr:cNvPr id="56" name="Oval 55">
            <a:extLst>
              <a:ext uri="{FF2B5EF4-FFF2-40B4-BE49-F238E27FC236}">
                <a16:creationId xmlns:a16="http://schemas.microsoft.com/office/drawing/2014/main" id="{A4514C01-7014-7C40-A38B-B245502D0FD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D4829D52-41BC-EE4A-9868-978FCA75F81F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38100</xdr:rowOff>
    </xdr:from>
    <xdr:to>
      <xdr:col>2</xdr:col>
      <xdr:colOff>9525</xdr:colOff>
      <xdr:row>27</xdr:row>
      <xdr:rowOff>276225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980CFFE2-4C51-4140-84E6-3B2670411D60}"/>
            </a:ext>
          </a:extLst>
        </xdr:cNvPr>
        <xdr:cNvGrpSpPr/>
      </xdr:nvGrpSpPr>
      <xdr:grpSpPr>
        <a:xfrm>
          <a:off x="793750" y="11087100"/>
          <a:ext cx="9525" cy="238125"/>
          <a:chOff x="5772150" y="1171575"/>
          <a:chExt cx="304800" cy="238125"/>
        </a:xfrm>
      </xdr:grpSpPr>
      <xdr:sp macro="" textlink="">
        <xdr:nvSpPr>
          <xdr:cNvPr id="59" name="Oval 58">
            <a:extLst>
              <a:ext uri="{FF2B5EF4-FFF2-40B4-BE49-F238E27FC236}">
                <a16:creationId xmlns:a16="http://schemas.microsoft.com/office/drawing/2014/main" id="{81FEB264-4358-E049-9E21-3AFB9D5CBE4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379DFB15-FD26-1841-A6A0-60C410307C2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</xdr:col>
      <xdr:colOff>0</xdr:colOff>
      <xdr:row>19</xdr:row>
      <xdr:rowOff>38100</xdr:rowOff>
    </xdr:from>
    <xdr:to>
      <xdr:col>2</xdr:col>
      <xdr:colOff>19050</xdr:colOff>
      <xdr:row>19</xdr:row>
      <xdr:rowOff>276225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E1EA7842-3AFA-2C41-BF57-1C9FC563FC89}"/>
            </a:ext>
          </a:extLst>
        </xdr:cNvPr>
        <xdr:cNvGrpSpPr/>
      </xdr:nvGrpSpPr>
      <xdr:grpSpPr>
        <a:xfrm>
          <a:off x="793750" y="7658100"/>
          <a:ext cx="19050" cy="238125"/>
          <a:chOff x="5791200" y="1171575"/>
          <a:chExt cx="304800" cy="238125"/>
        </a:xfrm>
      </xdr:grpSpPr>
      <xdr:sp macro="" textlink="">
        <xdr:nvSpPr>
          <xdr:cNvPr id="68" name="Oval 67">
            <a:extLst>
              <a:ext uri="{FF2B5EF4-FFF2-40B4-BE49-F238E27FC236}">
                <a16:creationId xmlns:a16="http://schemas.microsoft.com/office/drawing/2014/main" id="{963CC79D-DB89-9846-B45D-4AD06FB33A6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C3B8BDEC-0D50-AB45-93CB-A643531E128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22</xdr:row>
      <xdr:rowOff>38100</xdr:rowOff>
    </xdr:from>
    <xdr:to>
      <xdr:col>2</xdr:col>
      <xdr:colOff>19050</xdr:colOff>
      <xdr:row>22</xdr:row>
      <xdr:rowOff>276225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B9112001-E650-0B4E-9FA9-0BA21994900D}"/>
            </a:ext>
          </a:extLst>
        </xdr:cNvPr>
        <xdr:cNvGrpSpPr/>
      </xdr:nvGrpSpPr>
      <xdr:grpSpPr>
        <a:xfrm>
          <a:off x="793750" y="8991600"/>
          <a:ext cx="19050" cy="238125"/>
          <a:chOff x="5791200" y="1171575"/>
          <a:chExt cx="304800" cy="238125"/>
        </a:xfrm>
      </xdr:grpSpPr>
      <xdr:sp macro="" textlink="">
        <xdr:nvSpPr>
          <xdr:cNvPr id="71" name="Oval 70">
            <a:extLst>
              <a:ext uri="{FF2B5EF4-FFF2-40B4-BE49-F238E27FC236}">
                <a16:creationId xmlns:a16="http://schemas.microsoft.com/office/drawing/2014/main" id="{19722CF0-49F9-5742-A53D-CAC62CD84E0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3759D22B-DD08-0343-9B2A-1996B40F732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25</xdr:row>
      <xdr:rowOff>38100</xdr:rowOff>
    </xdr:from>
    <xdr:to>
      <xdr:col>2</xdr:col>
      <xdr:colOff>19050</xdr:colOff>
      <xdr:row>25</xdr:row>
      <xdr:rowOff>276225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4C523C12-0BA0-E94C-93C9-89C77FE20751}"/>
            </a:ext>
          </a:extLst>
        </xdr:cNvPr>
        <xdr:cNvGrpSpPr/>
      </xdr:nvGrpSpPr>
      <xdr:grpSpPr>
        <a:xfrm>
          <a:off x="793750" y="10325100"/>
          <a:ext cx="19050" cy="238125"/>
          <a:chOff x="5791200" y="1171575"/>
          <a:chExt cx="304800" cy="238125"/>
        </a:xfrm>
      </xdr:grpSpPr>
      <xdr:sp macro="" textlink="">
        <xdr:nvSpPr>
          <xdr:cNvPr id="74" name="Oval 73">
            <a:extLst>
              <a:ext uri="{FF2B5EF4-FFF2-40B4-BE49-F238E27FC236}">
                <a16:creationId xmlns:a16="http://schemas.microsoft.com/office/drawing/2014/main" id="{A2841E13-5D10-874B-9E06-15FDC4742AB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16FFCE82-4703-7448-8901-6AB8A393273B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</xdr:col>
      <xdr:colOff>0</xdr:colOff>
      <xdr:row>28</xdr:row>
      <xdr:rowOff>38100</xdr:rowOff>
    </xdr:from>
    <xdr:to>
      <xdr:col>2</xdr:col>
      <xdr:colOff>19050</xdr:colOff>
      <xdr:row>28</xdr:row>
      <xdr:rowOff>276225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0752ACCE-3AE3-4C45-A6C6-639BC153CCED}"/>
            </a:ext>
          </a:extLst>
        </xdr:cNvPr>
        <xdr:cNvGrpSpPr/>
      </xdr:nvGrpSpPr>
      <xdr:grpSpPr>
        <a:xfrm>
          <a:off x="793750" y="11658600"/>
          <a:ext cx="19050" cy="238125"/>
          <a:chOff x="5791200" y="1171575"/>
          <a:chExt cx="304800" cy="238125"/>
        </a:xfrm>
      </xdr:grpSpPr>
      <xdr:sp macro="" textlink="">
        <xdr:nvSpPr>
          <xdr:cNvPr id="77" name="Oval 76">
            <a:extLst>
              <a:ext uri="{FF2B5EF4-FFF2-40B4-BE49-F238E27FC236}">
                <a16:creationId xmlns:a16="http://schemas.microsoft.com/office/drawing/2014/main" id="{FC56BA1A-FCCB-DE4A-8B59-B78C5ECEA2C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8" name="TextBox 77">
            <a:extLst>
              <a:ext uri="{FF2B5EF4-FFF2-40B4-BE49-F238E27FC236}">
                <a16:creationId xmlns:a16="http://schemas.microsoft.com/office/drawing/2014/main" id="{B2A4DCC0-2746-0842-ABAB-DD79A987A88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15</xdr:row>
      <xdr:rowOff>38100</xdr:rowOff>
    </xdr:from>
    <xdr:to>
      <xdr:col>28</xdr:col>
      <xdr:colOff>9525</xdr:colOff>
      <xdr:row>15</xdr:row>
      <xdr:rowOff>276225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429929EC-0F17-0345-AFDB-7A7BB4FD171A}"/>
            </a:ext>
          </a:extLst>
        </xdr:cNvPr>
        <xdr:cNvGrpSpPr/>
      </xdr:nvGrpSpPr>
      <xdr:grpSpPr>
        <a:xfrm>
          <a:off x="11112500" y="5753100"/>
          <a:ext cx="9525" cy="238125"/>
          <a:chOff x="5772150" y="1171575"/>
          <a:chExt cx="304800" cy="238125"/>
        </a:xfrm>
      </xdr:grpSpPr>
      <xdr:sp macro="" textlink="">
        <xdr:nvSpPr>
          <xdr:cNvPr id="89" name="Oval 88">
            <a:extLst>
              <a:ext uri="{FF2B5EF4-FFF2-40B4-BE49-F238E27FC236}">
                <a16:creationId xmlns:a16="http://schemas.microsoft.com/office/drawing/2014/main" id="{FB4617A2-FD2D-0D41-BB54-7C073E40B78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39625EBA-1895-1D4F-A61A-61D6F9632428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18</xdr:row>
      <xdr:rowOff>38100</xdr:rowOff>
    </xdr:from>
    <xdr:to>
      <xdr:col>28</xdr:col>
      <xdr:colOff>9525</xdr:colOff>
      <xdr:row>18</xdr:row>
      <xdr:rowOff>276225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B8CE0BFE-3A77-A44F-BE3F-AA21507B8AC7}"/>
            </a:ext>
          </a:extLst>
        </xdr:cNvPr>
        <xdr:cNvGrpSpPr/>
      </xdr:nvGrpSpPr>
      <xdr:grpSpPr>
        <a:xfrm>
          <a:off x="11112500" y="7086600"/>
          <a:ext cx="9525" cy="238125"/>
          <a:chOff x="5772150" y="1171575"/>
          <a:chExt cx="304800" cy="238125"/>
        </a:xfrm>
      </xdr:grpSpPr>
      <xdr:sp macro="" textlink="">
        <xdr:nvSpPr>
          <xdr:cNvPr id="92" name="Oval 91">
            <a:extLst>
              <a:ext uri="{FF2B5EF4-FFF2-40B4-BE49-F238E27FC236}">
                <a16:creationId xmlns:a16="http://schemas.microsoft.com/office/drawing/2014/main" id="{BBE34F63-C4DA-8F43-A64F-5E7362006789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DA9ABF62-93DA-7041-B871-388595D5F39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21</xdr:row>
      <xdr:rowOff>38100</xdr:rowOff>
    </xdr:from>
    <xdr:to>
      <xdr:col>28</xdr:col>
      <xdr:colOff>9525</xdr:colOff>
      <xdr:row>21</xdr:row>
      <xdr:rowOff>276225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D22CB22E-5B50-BF4A-966D-47C3A146D68C}"/>
            </a:ext>
          </a:extLst>
        </xdr:cNvPr>
        <xdr:cNvGrpSpPr/>
      </xdr:nvGrpSpPr>
      <xdr:grpSpPr>
        <a:xfrm>
          <a:off x="11112500" y="8420100"/>
          <a:ext cx="9525" cy="238125"/>
          <a:chOff x="5772150" y="1171575"/>
          <a:chExt cx="304800" cy="238125"/>
        </a:xfrm>
      </xdr:grpSpPr>
      <xdr:sp macro="" textlink="">
        <xdr:nvSpPr>
          <xdr:cNvPr id="95" name="Oval 94">
            <a:extLst>
              <a:ext uri="{FF2B5EF4-FFF2-40B4-BE49-F238E27FC236}">
                <a16:creationId xmlns:a16="http://schemas.microsoft.com/office/drawing/2014/main" id="{EC1226A3-371B-924E-AC39-715E930C74E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80B38B28-3ACF-1F4B-BF9C-0A6625482C8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24</xdr:row>
      <xdr:rowOff>38100</xdr:rowOff>
    </xdr:from>
    <xdr:to>
      <xdr:col>28</xdr:col>
      <xdr:colOff>9525</xdr:colOff>
      <xdr:row>24</xdr:row>
      <xdr:rowOff>276225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F14C9619-A214-E641-BF6D-F02AA7B2938A}"/>
            </a:ext>
          </a:extLst>
        </xdr:cNvPr>
        <xdr:cNvGrpSpPr/>
      </xdr:nvGrpSpPr>
      <xdr:grpSpPr>
        <a:xfrm>
          <a:off x="11112500" y="9753600"/>
          <a:ext cx="9525" cy="238125"/>
          <a:chOff x="5772150" y="1171575"/>
          <a:chExt cx="304800" cy="238125"/>
        </a:xfrm>
      </xdr:grpSpPr>
      <xdr:sp macro="" textlink="">
        <xdr:nvSpPr>
          <xdr:cNvPr id="98" name="Oval 97">
            <a:extLst>
              <a:ext uri="{FF2B5EF4-FFF2-40B4-BE49-F238E27FC236}">
                <a16:creationId xmlns:a16="http://schemas.microsoft.com/office/drawing/2014/main" id="{B14F52EB-7FCA-B146-8A53-E6F208A7189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61F98BFC-94E1-6444-8596-9BE28B0996F9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27</xdr:row>
      <xdr:rowOff>38100</xdr:rowOff>
    </xdr:from>
    <xdr:to>
      <xdr:col>28</xdr:col>
      <xdr:colOff>9525</xdr:colOff>
      <xdr:row>27</xdr:row>
      <xdr:rowOff>276225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B00F3716-627C-374D-813B-4BD2157F0B1A}"/>
            </a:ext>
          </a:extLst>
        </xdr:cNvPr>
        <xdr:cNvGrpSpPr/>
      </xdr:nvGrpSpPr>
      <xdr:grpSpPr>
        <a:xfrm>
          <a:off x="11112500" y="11087100"/>
          <a:ext cx="9525" cy="238125"/>
          <a:chOff x="5772150" y="1171575"/>
          <a:chExt cx="304800" cy="238125"/>
        </a:xfrm>
      </xdr:grpSpPr>
      <xdr:sp macro="" textlink="">
        <xdr:nvSpPr>
          <xdr:cNvPr id="101" name="Oval 100">
            <a:extLst>
              <a:ext uri="{FF2B5EF4-FFF2-40B4-BE49-F238E27FC236}">
                <a16:creationId xmlns:a16="http://schemas.microsoft.com/office/drawing/2014/main" id="{0D485A35-020B-9047-847A-6D9683F87E7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2" name="TextBox 101">
            <a:extLst>
              <a:ext uri="{FF2B5EF4-FFF2-40B4-BE49-F238E27FC236}">
                <a16:creationId xmlns:a16="http://schemas.microsoft.com/office/drawing/2014/main" id="{C389A5C1-1B2F-1943-930C-C97205CF8B96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28</xdr:col>
      <xdr:colOff>0</xdr:colOff>
      <xdr:row>16</xdr:row>
      <xdr:rowOff>38100</xdr:rowOff>
    </xdr:from>
    <xdr:to>
      <xdr:col>28</xdr:col>
      <xdr:colOff>19050</xdr:colOff>
      <xdr:row>16</xdr:row>
      <xdr:rowOff>276225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D38DE97E-854A-0D46-9F12-B15C1BEC1D3B}"/>
            </a:ext>
          </a:extLst>
        </xdr:cNvPr>
        <xdr:cNvGrpSpPr/>
      </xdr:nvGrpSpPr>
      <xdr:grpSpPr>
        <a:xfrm>
          <a:off x="11112500" y="6324600"/>
          <a:ext cx="19050" cy="238125"/>
          <a:chOff x="5791200" y="1171575"/>
          <a:chExt cx="304800" cy="238125"/>
        </a:xfrm>
      </xdr:grpSpPr>
      <xdr:sp macro="" textlink="">
        <xdr:nvSpPr>
          <xdr:cNvPr id="107" name="Oval 106">
            <a:extLst>
              <a:ext uri="{FF2B5EF4-FFF2-40B4-BE49-F238E27FC236}">
                <a16:creationId xmlns:a16="http://schemas.microsoft.com/office/drawing/2014/main" id="{76D68F92-9401-494A-91BD-82086BEA99B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3DE91045-D717-204B-A9AF-449F2A5D29A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19</xdr:row>
      <xdr:rowOff>38100</xdr:rowOff>
    </xdr:from>
    <xdr:to>
      <xdr:col>28</xdr:col>
      <xdr:colOff>19050</xdr:colOff>
      <xdr:row>19</xdr:row>
      <xdr:rowOff>276225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9E83E29C-3C5F-FD40-97DA-E2FC27D0077C}"/>
            </a:ext>
          </a:extLst>
        </xdr:cNvPr>
        <xdr:cNvGrpSpPr/>
      </xdr:nvGrpSpPr>
      <xdr:grpSpPr>
        <a:xfrm>
          <a:off x="11112500" y="7658100"/>
          <a:ext cx="19050" cy="238125"/>
          <a:chOff x="5791200" y="1171575"/>
          <a:chExt cx="304800" cy="238125"/>
        </a:xfrm>
      </xdr:grpSpPr>
      <xdr:sp macro="" textlink="">
        <xdr:nvSpPr>
          <xdr:cNvPr id="110" name="Oval 109">
            <a:extLst>
              <a:ext uri="{FF2B5EF4-FFF2-40B4-BE49-F238E27FC236}">
                <a16:creationId xmlns:a16="http://schemas.microsoft.com/office/drawing/2014/main" id="{78CA2498-6DC1-6D42-B2DF-100698EB23B9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2BEE7C2B-1E29-DB44-803E-C7A639E4C39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22</xdr:row>
      <xdr:rowOff>38100</xdr:rowOff>
    </xdr:from>
    <xdr:to>
      <xdr:col>28</xdr:col>
      <xdr:colOff>19050</xdr:colOff>
      <xdr:row>22</xdr:row>
      <xdr:rowOff>276225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D0DB8FD6-BB36-D446-8C1F-7D17CC01A423}"/>
            </a:ext>
          </a:extLst>
        </xdr:cNvPr>
        <xdr:cNvGrpSpPr/>
      </xdr:nvGrpSpPr>
      <xdr:grpSpPr>
        <a:xfrm>
          <a:off x="11112500" y="8991600"/>
          <a:ext cx="19050" cy="238125"/>
          <a:chOff x="5791200" y="1171575"/>
          <a:chExt cx="304800" cy="238125"/>
        </a:xfrm>
      </xdr:grpSpPr>
      <xdr:sp macro="" textlink="">
        <xdr:nvSpPr>
          <xdr:cNvPr id="113" name="Oval 112">
            <a:extLst>
              <a:ext uri="{FF2B5EF4-FFF2-40B4-BE49-F238E27FC236}">
                <a16:creationId xmlns:a16="http://schemas.microsoft.com/office/drawing/2014/main" id="{222A7596-192F-8542-A54C-5778D5826D4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D10006C2-61C0-6541-976C-F0A3E1D58FE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25</xdr:row>
      <xdr:rowOff>38100</xdr:rowOff>
    </xdr:from>
    <xdr:to>
      <xdr:col>28</xdr:col>
      <xdr:colOff>19050</xdr:colOff>
      <xdr:row>25</xdr:row>
      <xdr:rowOff>276225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AF008351-0FCF-0F4E-BC49-0419E329B233}"/>
            </a:ext>
          </a:extLst>
        </xdr:cNvPr>
        <xdr:cNvGrpSpPr/>
      </xdr:nvGrpSpPr>
      <xdr:grpSpPr>
        <a:xfrm>
          <a:off x="11112500" y="10325100"/>
          <a:ext cx="19050" cy="238125"/>
          <a:chOff x="5791200" y="1171575"/>
          <a:chExt cx="304800" cy="238125"/>
        </a:xfrm>
      </xdr:grpSpPr>
      <xdr:sp macro="" textlink="">
        <xdr:nvSpPr>
          <xdr:cNvPr id="116" name="Oval 115">
            <a:extLst>
              <a:ext uri="{FF2B5EF4-FFF2-40B4-BE49-F238E27FC236}">
                <a16:creationId xmlns:a16="http://schemas.microsoft.com/office/drawing/2014/main" id="{FEB4F7A5-79C2-5A46-BA23-EF81268FDFD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7" name="TextBox 116">
            <a:extLst>
              <a:ext uri="{FF2B5EF4-FFF2-40B4-BE49-F238E27FC236}">
                <a16:creationId xmlns:a16="http://schemas.microsoft.com/office/drawing/2014/main" id="{E2699D48-3B2B-C742-B3B3-354791BB1E8B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28</xdr:col>
      <xdr:colOff>0</xdr:colOff>
      <xdr:row>28</xdr:row>
      <xdr:rowOff>38100</xdr:rowOff>
    </xdr:from>
    <xdr:to>
      <xdr:col>28</xdr:col>
      <xdr:colOff>19050</xdr:colOff>
      <xdr:row>28</xdr:row>
      <xdr:rowOff>276225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FA4FAD1-A8EF-D346-8219-85DF2575F930}"/>
            </a:ext>
          </a:extLst>
        </xdr:cNvPr>
        <xdr:cNvGrpSpPr/>
      </xdr:nvGrpSpPr>
      <xdr:grpSpPr>
        <a:xfrm>
          <a:off x="11112500" y="11658600"/>
          <a:ext cx="19050" cy="238125"/>
          <a:chOff x="5791200" y="1171575"/>
          <a:chExt cx="304800" cy="238125"/>
        </a:xfrm>
      </xdr:grpSpPr>
      <xdr:sp macro="" textlink="">
        <xdr:nvSpPr>
          <xdr:cNvPr id="119" name="Oval 118">
            <a:extLst>
              <a:ext uri="{FF2B5EF4-FFF2-40B4-BE49-F238E27FC236}">
                <a16:creationId xmlns:a16="http://schemas.microsoft.com/office/drawing/2014/main" id="{F4D3CA28-AC3B-434A-B7D4-EA500B6FBCB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0" name="TextBox 119">
            <a:extLst>
              <a:ext uri="{FF2B5EF4-FFF2-40B4-BE49-F238E27FC236}">
                <a16:creationId xmlns:a16="http://schemas.microsoft.com/office/drawing/2014/main" id="{51AD70AD-85BB-FE4B-94B2-2A596F5220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15</xdr:row>
      <xdr:rowOff>150989</xdr:rowOff>
    </xdr:from>
    <xdr:to>
      <xdr:col>27</xdr:col>
      <xdr:colOff>319970</xdr:colOff>
      <xdr:row>15</xdr:row>
      <xdr:rowOff>389114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7132E886-E634-3F4A-855D-D74FD9AACD63}"/>
            </a:ext>
          </a:extLst>
        </xdr:cNvPr>
        <xdr:cNvGrpSpPr/>
      </xdr:nvGrpSpPr>
      <xdr:grpSpPr>
        <a:xfrm>
          <a:off x="10744906" y="5865989"/>
          <a:ext cx="290689" cy="238125"/>
          <a:chOff x="5772150" y="1171575"/>
          <a:chExt cx="304800" cy="238125"/>
        </a:xfrm>
      </xdr:grpSpPr>
      <xdr:sp macro="" textlink="">
        <xdr:nvSpPr>
          <xdr:cNvPr id="137" name="Oval 136">
            <a:extLst>
              <a:ext uri="{FF2B5EF4-FFF2-40B4-BE49-F238E27FC236}">
                <a16:creationId xmlns:a16="http://schemas.microsoft.com/office/drawing/2014/main" id="{4885BAD0-D3B9-824F-94C1-55CD1F6AD24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467720FB-134B-2A4A-B207-2330A45F84D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16</xdr:row>
      <xdr:rowOff>136878</xdr:rowOff>
    </xdr:from>
    <xdr:to>
      <xdr:col>27</xdr:col>
      <xdr:colOff>329496</xdr:colOff>
      <xdr:row>16</xdr:row>
      <xdr:rowOff>375003</xdr:rowOff>
    </xdr:to>
    <xdr:grpSp>
      <xdr:nvGrpSpPr>
        <xdr:cNvPr id="139" name="Group 138">
          <a:extLst>
            <a:ext uri="{FF2B5EF4-FFF2-40B4-BE49-F238E27FC236}">
              <a16:creationId xmlns:a16="http://schemas.microsoft.com/office/drawing/2014/main" id="{1BEB9AA0-E87F-9544-A33E-43C0F3FD32EC}"/>
            </a:ext>
          </a:extLst>
        </xdr:cNvPr>
        <xdr:cNvGrpSpPr/>
      </xdr:nvGrpSpPr>
      <xdr:grpSpPr>
        <a:xfrm>
          <a:off x="10754432" y="6423378"/>
          <a:ext cx="290689" cy="238125"/>
          <a:chOff x="5791200" y="1171575"/>
          <a:chExt cx="304800" cy="238125"/>
        </a:xfrm>
      </xdr:grpSpPr>
      <xdr:sp macro="" textlink="">
        <xdr:nvSpPr>
          <xdr:cNvPr id="140" name="Oval 139">
            <a:extLst>
              <a:ext uri="{FF2B5EF4-FFF2-40B4-BE49-F238E27FC236}">
                <a16:creationId xmlns:a16="http://schemas.microsoft.com/office/drawing/2014/main" id="{48DC9128-AA36-0941-B11F-8D0719FCAFB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1" name="TextBox 140">
            <a:extLst>
              <a:ext uri="{FF2B5EF4-FFF2-40B4-BE49-F238E27FC236}">
                <a16:creationId xmlns:a16="http://schemas.microsoft.com/office/drawing/2014/main" id="{3A6FF360-3CCA-EF47-8DCE-044D375A8A7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18</xdr:row>
      <xdr:rowOff>150989</xdr:rowOff>
    </xdr:from>
    <xdr:to>
      <xdr:col>27</xdr:col>
      <xdr:colOff>319970</xdr:colOff>
      <xdr:row>18</xdr:row>
      <xdr:rowOff>389114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E1B960EF-FADD-A74C-8D6E-E18B6B0010E1}"/>
            </a:ext>
          </a:extLst>
        </xdr:cNvPr>
        <xdr:cNvGrpSpPr/>
      </xdr:nvGrpSpPr>
      <xdr:grpSpPr>
        <a:xfrm>
          <a:off x="10744906" y="7199489"/>
          <a:ext cx="290689" cy="238125"/>
          <a:chOff x="5772150" y="1171575"/>
          <a:chExt cx="304800" cy="238125"/>
        </a:xfrm>
      </xdr:grpSpPr>
      <xdr:sp macro="" textlink="">
        <xdr:nvSpPr>
          <xdr:cNvPr id="143" name="Oval 142">
            <a:extLst>
              <a:ext uri="{FF2B5EF4-FFF2-40B4-BE49-F238E27FC236}">
                <a16:creationId xmlns:a16="http://schemas.microsoft.com/office/drawing/2014/main" id="{F1036738-F25B-F248-AA0C-75E2B7C7D38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993DC76A-343D-FE4C-9912-33E2C59C888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19</xdr:row>
      <xdr:rowOff>136878</xdr:rowOff>
    </xdr:from>
    <xdr:to>
      <xdr:col>27</xdr:col>
      <xdr:colOff>329496</xdr:colOff>
      <xdr:row>19</xdr:row>
      <xdr:rowOff>375003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713C057A-530D-EA4A-A141-2BE11CE1F160}"/>
            </a:ext>
          </a:extLst>
        </xdr:cNvPr>
        <xdr:cNvGrpSpPr/>
      </xdr:nvGrpSpPr>
      <xdr:grpSpPr>
        <a:xfrm>
          <a:off x="10754432" y="7756878"/>
          <a:ext cx="290689" cy="238125"/>
          <a:chOff x="5791200" y="1171575"/>
          <a:chExt cx="304800" cy="238125"/>
        </a:xfrm>
      </xdr:grpSpPr>
      <xdr:sp macro="" textlink="">
        <xdr:nvSpPr>
          <xdr:cNvPr id="146" name="Oval 145">
            <a:extLst>
              <a:ext uri="{FF2B5EF4-FFF2-40B4-BE49-F238E27FC236}">
                <a16:creationId xmlns:a16="http://schemas.microsoft.com/office/drawing/2014/main" id="{E050DC6A-9C83-EC42-AA5E-6C5117E4CAD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55263A94-8A8E-EB49-876B-76EFEE93BBE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21</xdr:row>
      <xdr:rowOff>150989</xdr:rowOff>
    </xdr:from>
    <xdr:to>
      <xdr:col>27</xdr:col>
      <xdr:colOff>319970</xdr:colOff>
      <xdr:row>21</xdr:row>
      <xdr:rowOff>389114</xdr:rowOff>
    </xdr:to>
    <xdr:grpSp>
      <xdr:nvGrpSpPr>
        <xdr:cNvPr id="148" name="Group 147">
          <a:extLst>
            <a:ext uri="{FF2B5EF4-FFF2-40B4-BE49-F238E27FC236}">
              <a16:creationId xmlns:a16="http://schemas.microsoft.com/office/drawing/2014/main" id="{E817526E-8ECE-B24E-AD09-35AC5B4739F2}"/>
            </a:ext>
          </a:extLst>
        </xdr:cNvPr>
        <xdr:cNvGrpSpPr/>
      </xdr:nvGrpSpPr>
      <xdr:grpSpPr>
        <a:xfrm>
          <a:off x="10744906" y="8532989"/>
          <a:ext cx="290689" cy="238125"/>
          <a:chOff x="5772150" y="1171575"/>
          <a:chExt cx="304800" cy="238125"/>
        </a:xfrm>
      </xdr:grpSpPr>
      <xdr:sp macro="" textlink="">
        <xdr:nvSpPr>
          <xdr:cNvPr id="149" name="Oval 148">
            <a:extLst>
              <a:ext uri="{FF2B5EF4-FFF2-40B4-BE49-F238E27FC236}">
                <a16:creationId xmlns:a16="http://schemas.microsoft.com/office/drawing/2014/main" id="{8F6FEC86-5898-994B-9EDF-A6B50D401AD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0" name="TextBox 149">
            <a:extLst>
              <a:ext uri="{FF2B5EF4-FFF2-40B4-BE49-F238E27FC236}">
                <a16:creationId xmlns:a16="http://schemas.microsoft.com/office/drawing/2014/main" id="{BC533890-FE3A-484A-8162-BB4CF6057AE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22</xdr:row>
      <xdr:rowOff>136878</xdr:rowOff>
    </xdr:from>
    <xdr:to>
      <xdr:col>27</xdr:col>
      <xdr:colOff>329496</xdr:colOff>
      <xdr:row>22</xdr:row>
      <xdr:rowOff>375003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F1C523E0-E6AC-7249-9029-E742A2458D38}"/>
            </a:ext>
          </a:extLst>
        </xdr:cNvPr>
        <xdr:cNvGrpSpPr/>
      </xdr:nvGrpSpPr>
      <xdr:grpSpPr>
        <a:xfrm>
          <a:off x="10754432" y="9090378"/>
          <a:ext cx="290689" cy="238125"/>
          <a:chOff x="5791200" y="1171575"/>
          <a:chExt cx="304800" cy="238125"/>
        </a:xfrm>
      </xdr:grpSpPr>
      <xdr:sp macro="" textlink="">
        <xdr:nvSpPr>
          <xdr:cNvPr id="152" name="Oval 151">
            <a:extLst>
              <a:ext uri="{FF2B5EF4-FFF2-40B4-BE49-F238E27FC236}">
                <a16:creationId xmlns:a16="http://schemas.microsoft.com/office/drawing/2014/main" id="{FF9F0D5E-E0A4-2F4F-BA74-BD3A83E94F4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3" name="TextBox 152">
            <a:extLst>
              <a:ext uri="{FF2B5EF4-FFF2-40B4-BE49-F238E27FC236}">
                <a16:creationId xmlns:a16="http://schemas.microsoft.com/office/drawing/2014/main" id="{B827BBC5-D59C-634C-A659-9CD669D7607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24</xdr:row>
      <xdr:rowOff>150989</xdr:rowOff>
    </xdr:from>
    <xdr:to>
      <xdr:col>27</xdr:col>
      <xdr:colOff>319970</xdr:colOff>
      <xdr:row>24</xdr:row>
      <xdr:rowOff>389114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794A2F73-B4F2-0340-9031-76F16AFC97B4}"/>
            </a:ext>
          </a:extLst>
        </xdr:cNvPr>
        <xdr:cNvGrpSpPr/>
      </xdr:nvGrpSpPr>
      <xdr:grpSpPr>
        <a:xfrm>
          <a:off x="10744906" y="9866489"/>
          <a:ext cx="290689" cy="238125"/>
          <a:chOff x="5772150" y="1171575"/>
          <a:chExt cx="304800" cy="238125"/>
        </a:xfrm>
      </xdr:grpSpPr>
      <xdr:sp macro="" textlink="">
        <xdr:nvSpPr>
          <xdr:cNvPr id="155" name="Oval 154">
            <a:extLst>
              <a:ext uri="{FF2B5EF4-FFF2-40B4-BE49-F238E27FC236}">
                <a16:creationId xmlns:a16="http://schemas.microsoft.com/office/drawing/2014/main" id="{1151CA3C-C26F-234A-87BA-155F694AF44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6" name="TextBox 155">
            <a:extLst>
              <a:ext uri="{FF2B5EF4-FFF2-40B4-BE49-F238E27FC236}">
                <a16:creationId xmlns:a16="http://schemas.microsoft.com/office/drawing/2014/main" id="{0AD9CA08-FE44-7B44-AE81-7688B47E082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25</xdr:row>
      <xdr:rowOff>136878</xdr:rowOff>
    </xdr:from>
    <xdr:to>
      <xdr:col>27</xdr:col>
      <xdr:colOff>329496</xdr:colOff>
      <xdr:row>25</xdr:row>
      <xdr:rowOff>375003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id="{D03C9FCA-F627-BF46-A22C-8AF82EF7CC5C}"/>
            </a:ext>
          </a:extLst>
        </xdr:cNvPr>
        <xdr:cNvGrpSpPr/>
      </xdr:nvGrpSpPr>
      <xdr:grpSpPr>
        <a:xfrm>
          <a:off x="10754432" y="10423878"/>
          <a:ext cx="290689" cy="238125"/>
          <a:chOff x="5791200" y="1171575"/>
          <a:chExt cx="304800" cy="238125"/>
        </a:xfrm>
      </xdr:grpSpPr>
      <xdr:sp macro="" textlink="">
        <xdr:nvSpPr>
          <xdr:cNvPr id="158" name="Oval 157">
            <a:extLst>
              <a:ext uri="{FF2B5EF4-FFF2-40B4-BE49-F238E27FC236}">
                <a16:creationId xmlns:a16="http://schemas.microsoft.com/office/drawing/2014/main" id="{BCD4C88E-6314-7E4F-B97F-1F23FCDB466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9" name="TextBox 158">
            <a:extLst>
              <a:ext uri="{FF2B5EF4-FFF2-40B4-BE49-F238E27FC236}">
                <a16:creationId xmlns:a16="http://schemas.microsoft.com/office/drawing/2014/main" id="{9687ED33-01D3-234D-ABF5-7829DB8AC010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27</xdr:col>
      <xdr:colOff>29281</xdr:colOff>
      <xdr:row>27</xdr:row>
      <xdr:rowOff>150989</xdr:rowOff>
    </xdr:from>
    <xdr:to>
      <xdr:col>27</xdr:col>
      <xdr:colOff>319970</xdr:colOff>
      <xdr:row>27</xdr:row>
      <xdr:rowOff>389114</xdr:rowOff>
    </xdr:to>
    <xdr:grpSp>
      <xdr:nvGrpSpPr>
        <xdr:cNvPr id="160" name="Group 159">
          <a:extLst>
            <a:ext uri="{FF2B5EF4-FFF2-40B4-BE49-F238E27FC236}">
              <a16:creationId xmlns:a16="http://schemas.microsoft.com/office/drawing/2014/main" id="{2D8638A0-ECC1-1F4E-AADF-EA89E07C0811}"/>
            </a:ext>
          </a:extLst>
        </xdr:cNvPr>
        <xdr:cNvGrpSpPr/>
      </xdr:nvGrpSpPr>
      <xdr:grpSpPr>
        <a:xfrm>
          <a:off x="10744906" y="11199989"/>
          <a:ext cx="290689" cy="238125"/>
          <a:chOff x="5772150" y="1171575"/>
          <a:chExt cx="304800" cy="238125"/>
        </a:xfrm>
      </xdr:grpSpPr>
      <xdr:sp macro="" textlink="">
        <xdr:nvSpPr>
          <xdr:cNvPr id="161" name="Oval 160">
            <a:extLst>
              <a:ext uri="{FF2B5EF4-FFF2-40B4-BE49-F238E27FC236}">
                <a16:creationId xmlns:a16="http://schemas.microsoft.com/office/drawing/2014/main" id="{25484831-13F8-604B-AB78-B84F38EEC61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2" name="TextBox 161">
            <a:extLst>
              <a:ext uri="{FF2B5EF4-FFF2-40B4-BE49-F238E27FC236}">
                <a16:creationId xmlns:a16="http://schemas.microsoft.com/office/drawing/2014/main" id="{D0E928FF-6D3E-294E-B73E-F7D860BA6B3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27</xdr:col>
      <xdr:colOff>38807</xdr:colOff>
      <xdr:row>28</xdr:row>
      <xdr:rowOff>136878</xdr:rowOff>
    </xdr:from>
    <xdr:to>
      <xdr:col>27</xdr:col>
      <xdr:colOff>329496</xdr:colOff>
      <xdr:row>28</xdr:row>
      <xdr:rowOff>375003</xdr:rowOff>
    </xdr:to>
    <xdr:grpSp>
      <xdr:nvGrpSpPr>
        <xdr:cNvPr id="163" name="Group 162">
          <a:extLst>
            <a:ext uri="{FF2B5EF4-FFF2-40B4-BE49-F238E27FC236}">
              <a16:creationId xmlns:a16="http://schemas.microsoft.com/office/drawing/2014/main" id="{438A4D54-2182-274E-A654-85097BEAF0A7}"/>
            </a:ext>
          </a:extLst>
        </xdr:cNvPr>
        <xdr:cNvGrpSpPr/>
      </xdr:nvGrpSpPr>
      <xdr:grpSpPr>
        <a:xfrm>
          <a:off x="10754432" y="11757378"/>
          <a:ext cx="290689" cy="238125"/>
          <a:chOff x="5791200" y="1171575"/>
          <a:chExt cx="304800" cy="238125"/>
        </a:xfrm>
      </xdr:grpSpPr>
      <xdr:sp macro="" textlink="">
        <xdr:nvSpPr>
          <xdr:cNvPr id="164" name="Oval 163">
            <a:extLst>
              <a:ext uri="{FF2B5EF4-FFF2-40B4-BE49-F238E27FC236}">
                <a16:creationId xmlns:a16="http://schemas.microsoft.com/office/drawing/2014/main" id="{A2FCEDB5-5A40-ED41-A8DC-0CEB629DC78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5" name="TextBox 164">
            <a:extLst>
              <a:ext uri="{FF2B5EF4-FFF2-40B4-BE49-F238E27FC236}">
                <a16:creationId xmlns:a16="http://schemas.microsoft.com/office/drawing/2014/main" id="{698B2B94-F601-4E4E-A405-C3A29B6A110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15</xdr:row>
      <xdr:rowOff>150989</xdr:rowOff>
    </xdr:from>
    <xdr:to>
      <xdr:col>1</xdr:col>
      <xdr:colOff>319970</xdr:colOff>
      <xdr:row>15</xdr:row>
      <xdr:rowOff>389114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B571A2AB-1819-C24A-8F00-952A7D6F161D}"/>
            </a:ext>
          </a:extLst>
        </xdr:cNvPr>
        <xdr:cNvGrpSpPr/>
      </xdr:nvGrpSpPr>
      <xdr:grpSpPr>
        <a:xfrm>
          <a:off x="426156" y="5865989"/>
          <a:ext cx="290689" cy="238125"/>
          <a:chOff x="5772150" y="1171575"/>
          <a:chExt cx="304800" cy="238125"/>
        </a:xfrm>
      </xdr:grpSpPr>
      <xdr:sp macro="" textlink="">
        <xdr:nvSpPr>
          <xdr:cNvPr id="209" name="Oval 208">
            <a:extLst>
              <a:ext uri="{FF2B5EF4-FFF2-40B4-BE49-F238E27FC236}">
                <a16:creationId xmlns:a16="http://schemas.microsoft.com/office/drawing/2014/main" id="{598BAC31-4695-904A-986E-5EA6B780BC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0" name="TextBox 209">
            <a:extLst>
              <a:ext uri="{FF2B5EF4-FFF2-40B4-BE49-F238E27FC236}">
                <a16:creationId xmlns:a16="http://schemas.microsoft.com/office/drawing/2014/main" id="{52DE2423-B3B7-4F4B-A12E-8AD352CCC01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16</xdr:row>
      <xdr:rowOff>136878</xdr:rowOff>
    </xdr:from>
    <xdr:to>
      <xdr:col>1</xdr:col>
      <xdr:colOff>329496</xdr:colOff>
      <xdr:row>16</xdr:row>
      <xdr:rowOff>375003</xdr:rowOff>
    </xdr:to>
    <xdr:grpSp>
      <xdr:nvGrpSpPr>
        <xdr:cNvPr id="211" name="Group 210">
          <a:extLst>
            <a:ext uri="{FF2B5EF4-FFF2-40B4-BE49-F238E27FC236}">
              <a16:creationId xmlns:a16="http://schemas.microsoft.com/office/drawing/2014/main" id="{9F91B2F7-403F-DD4D-A6BB-91201B5B317D}"/>
            </a:ext>
          </a:extLst>
        </xdr:cNvPr>
        <xdr:cNvGrpSpPr/>
      </xdr:nvGrpSpPr>
      <xdr:grpSpPr>
        <a:xfrm>
          <a:off x="435682" y="6423378"/>
          <a:ext cx="290689" cy="238125"/>
          <a:chOff x="5791200" y="1171575"/>
          <a:chExt cx="304800" cy="238125"/>
        </a:xfrm>
      </xdr:grpSpPr>
      <xdr:sp macro="" textlink="">
        <xdr:nvSpPr>
          <xdr:cNvPr id="212" name="Oval 211">
            <a:extLst>
              <a:ext uri="{FF2B5EF4-FFF2-40B4-BE49-F238E27FC236}">
                <a16:creationId xmlns:a16="http://schemas.microsoft.com/office/drawing/2014/main" id="{F09DD55A-E9EB-7D4E-8AB4-568B434EDC7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3" name="TextBox 212">
            <a:extLst>
              <a:ext uri="{FF2B5EF4-FFF2-40B4-BE49-F238E27FC236}">
                <a16:creationId xmlns:a16="http://schemas.microsoft.com/office/drawing/2014/main" id="{EB725CD5-356B-174B-BE0E-3C499F35C39E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18</xdr:row>
      <xdr:rowOff>150989</xdr:rowOff>
    </xdr:from>
    <xdr:to>
      <xdr:col>1</xdr:col>
      <xdr:colOff>319970</xdr:colOff>
      <xdr:row>18</xdr:row>
      <xdr:rowOff>389114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8B02B407-0B96-0147-90DA-792791703A55}"/>
            </a:ext>
          </a:extLst>
        </xdr:cNvPr>
        <xdr:cNvGrpSpPr/>
      </xdr:nvGrpSpPr>
      <xdr:grpSpPr>
        <a:xfrm>
          <a:off x="426156" y="7199489"/>
          <a:ext cx="290689" cy="238125"/>
          <a:chOff x="5772150" y="1171575"/>
          <a:chExt cx="304800" cy="238125"/>
        </a:xfrm>
      </xdr:grpSpPr>
      <xdr:sp macro="" textlink="">
        <xdr:nvSpPr>
          <xdr:cNvPr id="215" name="Oval 214">
            <a:extLst>
              <a:ext uri="{FF2B5EF4-FFF2-40B4-BE49-F238E27FC236}">
                <a16:creationId xmlns:a16="http://schemas.microsoft.com/office/drawing/2014/main" id="{C40E36C0-8531-2442-A6CD-F35C7CF2D79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6" name="TextBox 215">
            <a:extLst>
              <a:ext uri="{FF2B5EF4-FFF2-40B4-BE49-F238E27FC236}">
                <a16:creationId xmlns:a16="http://schemas.microsoft.com/office/drawing/2014/main" id="{70D4BE0B-13A6-8C4C-9467-1840D3B4E74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19</xdr:row>
      <xdr:rowOff>136878</xdr:rowOff>
    </xdr:from>
    <xdr:to>
      <xdr:col>1</xdr:col>
      <xdr:colOff>329496</xdr:colOff>
      <xdr:row>19</xdr:row>
      <xdr:rowOff>375003</xdr:rowOff>
    </xdr:to>
    <xdr:grpSp>
      <xdr:nvGrpSpPr>
        <xdr:cNvPr id="217" name="Group 216">
          <a:extLst>
            <a:ext uri="{FF2B5EF4-FFF2-40B4-BE49-F238E27FC236}">
              <a16:creationId xmlns:a16="http://schemas.microsoft.com/office/drawing/2014/main" id="{5E6CDD6B-852B-DD46-A4AE-9927C46687B6}"/>
            </a:ext>
          </a:extLst>
        </xdr:cNvPr>
        <xdr:cNvGrpSpPr/>
      </xdr:nvGrpSpPr>
      <xdr:grpSpPr>
        <a:xfrm>
          <a:off x="435682" y="7756878"/>
          <a:ext cx="290689" cy="238125"/>
          <a:chOff x="5791200" y="1171575"/>
          <a:chExt cx="304800" cy="238125"/>
        </a:xfrm>
      </xdr:grpSpPr>
      <xdr:sp macro="" textlink="">
        <xdr:nvSpPr>
          <xdr:cNvPr id="218" name="Oval 217">
            <a:extLst>
              <a:ext uri="{FF2B5EF4-FFF2-40B4-BE49-F238E27FC236}">
                <a16:creationId xmlns:a16="http://schemas.microsoft.com/office/drawing/2014/main" id="{D15388CC-3FB2-AD4C-824A-666A4A44173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9" name="TextBox 218">
            <a:extLst>
              <a:ext uri="{FF2B5EF4-FFF2-40B4-BE49-F238E27FC236}">
                <a16:creationId xmlns:a16="http://schemas.microsoft.com/office/drawing/2014/main" id="{4A07DE84-2521-F543-9CD3-57ACE712AD2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21</xdr:row>
      <xdr:rowOff>150989</xdr:rowOff>
    </xdr:from>
    <xdr:to>
      <xdr:col>1</xdr:col>
      <xdr:colOff>319970</xdr:colOff>
      <xdr:row>21</xdr:row>
      <xdr:rowOff>389114</xdr:rowOff>
    </xdr:to>
    <xdr:grpSp>
      <xdr:nvGrpSpPr>
        <xdr:cNvPr id="220" name="Group 219">
          <a:extLst>
            <a:ext uri="{FF2B5EF4-FFF2-40B4-BE49-F238E27FC236}">
              <a16:creationId xmlns:a16="http://schemas.microsoft.com/office/drawing/2014/main" id="{015D6A2E-6571-B64F-8814-18D139D670E8}"/>
            </a:ext>
          </a:extLst>
        </xdr:cNvPr>
        <xdr:cNvGrpSpPr/>
      </xdr:nvGrpSpPr>
      <xdr:grpSpPr>
        <a:xfrm>
          <a:off x="426156" y="8532989"/>
          <a:ext cx="290689" cy="238125"/>
          <a:chOff x="5772150" y="1171575"/>
          <a:chExt cx="304800" cy="238125"/>
        </a:xfrm>
      </xdr:grpSpPr>
      <xdr:sp macro="" textlink="">
        <xdr:nvSpPr>
          <xdr:cNvPr id="221" name="Oval 220">
            <a:extLst>
              <a:ext uri="{FF2B5EF4-FFF2-40B4-BE49-F238E27FC236}">
                <a16:creationId xmlns:a16="http://schemas.microsoft.com/office/drawing/2014/main" id="{FD5FE70D-D379-7245-89C7-37BE02E5595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2" name="TextBox 221">
            <a:extLst>
              <a:ext uri="{FF2B5EF4-FFF2-40B4-BE49-F238E27FC236}">
                <a16:creationId xmlns:a16="http://schemas.microsoft.com/office/drawing/2014/main" id="{64D11BF1-B951-0F45-958B-9F0B8D7FF55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22</xdr:row>
      <xdr:rowOff>136878</xdr:rowOff>
    </xdr:from>
    <xdr:to>
      <xdr:col>1</xdr:col>
      <xdr:colOff>329496</xdr:colOff>
      <xdr:row>22</xdr:row>
      <xdr:rowOff>375003</xdr:rowOff>
    </xdr:to>
    <xdr:grpSp>
      <xdr:nvGrpSpPr>
        <xdr:cNvPr id="223" name="Group 222">
          <a:extLst>
            <a:ext uri="{FF2B5EF4-FFF2-40B4-BE49-F238E27FC236}">
              <a16:creationId xmlns:a16="http://schemas.microsoft.com/office/drawing/2014/main" id="{40E3C12E-4E4D-C64A-BF2D-8E344657205B}"/>
            </a:ext>
          </a:extLst>
        </xdr:cNvPr>
        <xdr:cNvGrpSpPr/>
      </xdr:nvGrpSpPr>
      <xdr:grpSpPr>
        <a:xfrm>
          <a:off x="435682" y="9090378"/>
          <a:ext cx="290689" cy="238125"/>
          <a:chOff x="5791200" y="1171575"/>
          <a:chExt cx="304800" cy="238125"/>
        </a:xfrm>
      </xdr:grpSpPr>
      <xdr:sp macro="" textlink="">
        <xdr:nvSpPr>
          <xdr:cNvPr id="224" name="Oval 223">
            <a:extLst>
              <a:ext uri="{FF2B5EF4-FFF2-40B4-BE49-F238E27FC236}">
                <a16:creationId xmlns:a16="http://schemas.microsoft.com/office/drawing/2014/main" id="{B2D093FA-13E0-AF44-B5A4-C85B130CAF8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5" name="TextBox 224">
            <a:extLst>
              <a:ext uri="{FF2B5EF4-FFF2-40B4-BE49-F238E27FC236}">
                <a16:creationId xmlns:a16="http://schemas.microsoft.com/office/drawing/2014/main" id="{D7929EEF-797D-134E-9CB2-0D63787B8757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24</xdr:row>
      <xdr:rowOff>150989</xdr:rowOff>
    </xdr:from>
    <xdr:to>
      <xdr:col>1</xdr:col>
      <xdr:colOff>319970</xdr:colOff>
      <xdr:row>24</xdr:row>
      <xdr:rowOff>389114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5087F051-82FC-B64E-8FBA-D3529E439C6E}"/>
            </a:ext>
          </a:extLst>
        </xdr:cNvPr>
        <xdr:cNvGrpSpPr/>
      </xdr:nvGrpSpPr>
      <xdr:grpSpPr>
        <a:xfrm>
          <a:off x="426156" y="9866489"/>
          <a:ext cx="290689" cy="238125"/>
          <a:chOff x="5772150" y="1171575"/>
          <a:chExt cx="304800" cy="238125"/>
        </a:xfrm>
      </xdr:grpSpPr>
      <xdr:sp macro="" textlink="">
        <xdr:nvSpPr>
          <xdr:cNvPr id="227" name="Oval 226">
            <a:extLst>
              <a:ext uri="{FF2B5EF4-FFF2-40B4-BE49-F238E27FC236}">
                <a16:creationId xmlns:a16="http://schemas.microsoft.com/office/drawing/2014/main" id="{677EA5E3-8C01-D648-89A7-1474BE599C3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8" name="TextBox 227">
            <a:extLst>
              <a:ext uri="{FF2B5EF4-FFF2-40B4-BE49-F238E27FC236}">
                <a16:creationId xmlns:a16="http://schemas.microsoft.com/office/drawing/2014/main" id="{73508429-0A34-8F4D-A700-98881927FCE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25</xdr:row>
      <xdr:rowOff>136878</xdr:rowOff>
    </xdr:from>
    <xdr:to>
      <xdr:col>1</xdr:col>
      <xdr:colOff>329496</xdr:colOff>
      <xdr:row>25</xdr:row>
      <xdr:rowOff>375003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BE4A94E8-C214-C84A-8DFC-B72EDAFB8721}"/>
            </a:ext>
          </a:extLst>
        </xdr:cNvPr>
        <xdr:cNvGrpSpPr/>
      </xdr:nvGrpSpPr>
      <xdr:grpSpPr>
        <a:xfrm>
          <a:off x="435682" y="10423878"/>
          <a:ext cx="290689" cy="238125"/>
          <a:chOff x="5791200" y="1171575"/>
          <a:chExt cx="304800" cy="238125"/>
        </a:xfrm>
      </xdr:grpSpPr>
      <xdr:sp macro="" textlink="">
        <xdr:nvSpPr>
          <xdr:cNvPr id="230" name="Oval 229">
            <a:extLst>
              <a:ext uri="{FF2B5EF4-FFF2-40B4-BE49-F238E27FC236}">
                <a16:creationId xmlns:a16="http://schemas.microsoft.com/office/drawing/2014/main" id="{5D511A55-8A00-9749-9413-86E9167AEFF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1" name="TextBox 230">
            <a:extLst>
              <a:ext uri="{FF2B5EF4-FFF2-40B4-BE49-F238E27FC236}">
                <a16:creationId xmlns:a16="http://schemas.microsoft.com/office/drawing/2014/main" id="{018C4575-A73E-184A-8AE0-2EDB2BC0776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29281</xdr:colOff>
      <xdr:row>27</xdr:row>
      <xdr:rowOff>150989</xdr:rowOff>
    </xdr:from>
    <xdr:to>
      <xdr:col>1</xdr:col>
      <xdr:colOff>319970</xdr:colOff>
      <xdr:row>27</xdr:row>
      <xdr:rowOff>389114</xdr:rowOff>
    </xdr:to>
    <xdr:grpSp>
      <xdr:nvGrpSpPr>
        <xdr:cNvPr id="232" name="Group 231">
          <a:extLst>
            <a:ext uri="{FF2B5EF4-FFF2-40B4-BE49-F238E27FC236}">
              <a16:creationId xmlns:a16="http://schemas.microsoft.com/office/drawing/2014/main" id="{54E00229-0748-CF4E-9A54-D831A420C97A}"/>
            </a:ext>
          </a:extLst>
        </xdr:cNvPr>
        <xdr:cNvGrpSpPr/>
      </xdr:nvGrpSpPr>
      <xdr:grpSpPr>
        <a:xfrm>
          <a:off x="426156" y="11199989"/>
          <a:ext cx="290689" cy="238125"/>
          <a:chOff x="5772150" y="1171575"/>
          <a:chExt cx="304800" cy="238125"/>
        </a:xfrm>
      </xdr:grpSpPr>
      <xdr:sp macro="" textlink="">
        <xdr:nvSpPr>
          <xdr:cNvPr id="233" name="Oval 232">
            <a:extLst>
              <a:ext uri="{FF2B5EF4-FFF2-40B4-BE49-F238E27FC236}">
                <a16:creationId xmlns:a16="http://schemas.microsoft.com/office/drawing/2014/main" id="{F5559B94-CB6C-364A-A697-6A527D352CE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4" name="TextBox 233">
            <a:extLst>
              <a:ext uri="{FF2B5EF4-FFF2-40B4-BE49-F238E27FC236}">
                <a16:creationId xmlns:a16="http://schemas.microsoft.com/office/drawing/2014/main" id="{293BFDCE-4351-9940-981A-E5C7F464BA0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38807</xdr:colOff>
      <xdr:row>28</xdr:row>
      <xdr:rowOff>136878</xdr:rowOff>
    </xdr:from>
    <xdr:to>
      <xdr:col>1</xdr:col>
      <xdr:colOff>329496</xdr:colOff>
      <xdr:row>28</xdr:row>
      <xdr:rowOff>375003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3AE0933B-8F11-9A48-9089-E5E1950098DA}"/>
            </a:ext>
          </a:extLst>
        </xdr:cNvPr>
        <xdr:cNvGrpSpPr/>
      </xdr:nvGrpSpPr>
      <xdr:grpSpPr>
        <a:xfrm>
          <a:off x="435682" y="11757378"/>
          <a:ext cx="290689" cy="238125"/>
          <a:chOff x="5791200" y="1171575"/>
          <a:chExt cx="304800" cy="238125"/>
        </a:xfrm>
      </xdr:grpSpPr>
      <xdr:sp macro="" textlink="">
        <xdr:nvSpPr>
          <xdr:cNvPr id="236" name="Oval 235">
            <a:extLst>
              <a:ext uri="{FF2B5EF4-FFF2-40B4-BE49-F238E27FC236}">
                <a16:creationId xmlns:a16="http://schemas.microsoft.com/office/drawing/2014/main" id="{5071FCB0-F019-314A-A6E9-B4E46791EB3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7" name="TextBox 236">
            <a:extLst>
              <a:ext uri="{FF2B5EF4-FFF2-40B4-BE49-F238E27FC236}">
                <a16:creationId xmlns:a16="http://schemas.microsoft.com/office/drawing/2014/main" id="{FB0E57AF-D94C-2D4A-B9C6-3973088A077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38100</xdr:rowOff>
    </xdr:from>
    <xdr:to>
      <xdr:col>3</xdr:col>
      <xdr:colOff>476251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96B5F5D-5797-BB42-ACEE-2432F5FA8312}"/>
            </a:ext>
          </a:extLst>
        </xdr:cNvPr>
        <xdr:cNvGrpSpPr/>
      </xdr:nvGrpSpPr>
      <xdr:grpSpPr>
        <a:xfrm>
          <a:off x="4067175" y="38100"/>
          <a:ext cx="314326" cy="342900"/>
          <a:chOff x="1876425" y="38100"/>
          <a:chExt cx="314327" cy="257175"/>
        </a:xfrm>
      </xdr:grpSpPr>
      <xdr:sp macro="" textlink="">
        <xdr:nvSpPr>
          <xdr:cNvPr id="3" name="Flowchart: Punched Tape 6">
            <a:extLst>
              <a:ext uri="{FF2B5EF4-FFF2-40B4-BE49-F238E27FC236}">
                <a16:creationId xmlns:a16="http://schemas.microsoft.com/office/drawing/2014/main" id="{3C59D915-204C-1144-941D-412509FDA966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D1">
        <xdr:nvSpPr>
          <xdr:cNvPr id="4" name="TextBox 3">
            <a:extLst>
              <a:ext uri="{FF2B5EF4-FFF2-40B4-BE49-F238E27FC236}">
                <a16:creationId xmlns:a16="http://schemas.microsoft.com/office/drawing/2014/main" id="{7FE18668-7D15-F34D-B3C4-4763969C62F1}"/>
              </a:ext>
            </a:extLst>
          </xdr:cNvPr>
          <xdr:cNvSpPr txBox="1"/>
        </xdr:nvSpPr>
        <xdr:spPr>
          <a:xfrm>
            <a:off x="1885952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47EC71-0EB8-4624-8756-D38261F8118C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</a:t>
            </a:fld>
            <a:endParaRPr lang="en-AU" sz="1100"/>
          </a:p>
        </xdr:txBody>
      </xdr:sp>
    </xdr:grpSp>
    <xdr:clientData/>
  </xdr:twoCellAnchor>
  <xdr:twoCellAnchor>
    <xdr:from>
      <xdr:col>4</xdr:col>
      <xdr:colOff>152400</xdr:colOff>
      <xdr:row>0</xdr:row>
      <xdr:rowOff>38100</xdr:rowOff>
    </xdr:from>
    <xdr:to>
      <xdr:col>4</xdr:col>
      <xdr:colOff>466726</xdr:colOff>
      <xdr:row>1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EE5FAF8-7BB2-304C-8947-9004604828CE}"/>
            </a:ext>
          </a:extLst>
        </xdr:cNvPr>
        <xdr:cNvGrpSpPr/>
      </xdr:nvGrpSpPr>
      <xdr:grpSpPr>
        <a:xfrm>
          <a:off x="4652963" y="38100"/>
          <a:ext cx="314326" cy="342900"/>
          <a:chOff x="1876425" y="38100"/>
          <a:chExt cx="314326" cy="257175"/>
        </a:xfrm>
      </xdr:grpSpPr>
      <xdr:sp macro="" textlink="">
        <xdr:nvSpPr>
          <xdr:cNvPr id="6" name="Flowchart: Punched Tape 10">
            <a:extLst>
              <a:ext uri="{FF2B5EF4-FFF2-40B4-BE49-F238E27FC236}">
                <a16:creationId xmlns:a16="http://schemas.microsoft.com/office/drawing/2014/main" id="{D9C936B2-FFC4-9042-A42E-03BAC9E7DF0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E1">
        <xdr:nvSpPr>
          <xdr:cNvPr id="7" name="TextBox 6">
            <a:extLst>
              <a:ext uri="{FF2B5EF4-FFF2-40B4-BE49-F238E27FC236}">
                <a16:creationId xmlns:a16="http://schemas.microsoft.com/office/drawing/2014/main" id="{78DA195A-4A13-734A-8C19-A6A86C18E133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A95D6235-4767-4BEA-93CA-A0DD254ADA7D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2</a:t>
            </a:fld>
            <a:endParaRPr lang="en-AU" sz="1100"/>
          </a:p>
        </xdr:txBody>
      </xdr:sp>
    </xdr:grpSp>
    <xdr:clientData/>
  </xdr:twoCellAnchor>
  <xdr:twoCellAnchor>
    <xdr:from>
      <xdr:col>5</xdr:col>
      <xdr:colOff>152400</xdr:colOff>
      <xdr:row>0</xdr:row>
      <xdr:rowOff>38100</xdr:rowOff>
    </xdr:from>
    <xdr:to>
      <xdr:col>5</xdr:col>
      <xdr:colOff>466726</xdr:colOff>
      <xdr:row>1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86ADA97-3A57-3240-8D8E-17AAC63AEB78}"/>
            </a:ext>
          </a:extLst>
        </xdr:cNvPr>
        <xdr:cNvGrpSpPr/>
      </xdr:nvGrpSpPr>
      <xdr:grpSpPr>
        <a:xfrm>
          <a:off x="5248275" y="38100"/>
          <a:ext cx="314326" cy="342900"/>
          <a:chOff x="1876425" y="38100"/>
          <a:chExt cx="314326" cy="257175"/>
        </a:xfrm>
      </xdr:grpSpPr>
      <xdr:sp macro="" textlink="">
        <xdr:nvSpPr>
          <xdr:cNvPr id="9" name="Flowchart: Punched Tape 13">
            <a:extLst>
              <a:ext uri="{FF2B5EF4-FFF2-40B4-BE49-F238E27FC236}">
                <a16:creationId xmlns:a16="http://schemas.microsoft.com/office/drawing/2014/main" id="{62ACF56C-B4B1-A24C-BD2A-F2752BBE95B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F1">
        <xdr:nvSpPr>
          <xdr:cNvPr id="10" name="TextBox 9">
            <a:extLst>
              <a:ext uri="{FF2B5EF4-FFF2-40B4-BE49-F238E27FC236}">
                <a16:creationId xmlns:a16="http://schemas.microsoft.com/office/drawing/2014/main" id="{A65109E9-C58C-4645-981E-59DCDB365D4F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53F7302-3ADE-4547-BBED-D46859497808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3</a:t>
            </a:fld>
            <a:endParaRPr lang="en-AU" sz="1100"/>
          </a:p>
        </xdr:txBody>
      </xdr:sp>
    </xdr:grpSp>
    <xdr:clientData/>
  </xdr:twoCellAnchor>
  <xdr:twoCellAnchor>
    <xdr:from>
      <xdr:col>6</xdr:col>
      <xdr:colOff>152400</xdr:colOff>
      <xdr:row>0</xdr:row>
      <xdr:rowOff>38100</xdr:rowOff>
    </xdr:from>
    <xdr:to>
      <xdr:col>6</xdr:col>
      <xdr:colOff>466726</xdr:colOff>
      <xdr:row>1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483172C-D9B2-674B-94DE-99AD575611ED}"/>
            </a:ext>
          </a:extLst>
        </xdr:cNvPr>
        <xdr:cNvGrpSpPr/>
      </xdr:nvGrpSpPr>
      <xdr:grpSpPr>
        <a:xfrm>
          <a:off x="5843588" y="38100"/>
          <a:ext cx="314326" cy="342900"/>
          <a:chOff x="1876425" y="38100"/>
          <a:chExt cx="314326" cy="257175"/>
        </a:xfrm>
      </xdr:grpSpPr>
      <xdr:sp macro="" textlink="">
        <xdr:nvSpPr>
          <xdr:cNvPr id="12" name="Flowchart: Punched Tape 16">
            <a:extLst>
              <a:ext uri="{FF2B5EF4-FFF2-40B4-BE49-F238E27FC236}">
                <a16:creationId xmlns:a16="http://schemas.microsoft.com/office/drawing/2014/main" id="{EE83E469-6C7D-F847-BB29-BF81C89E4F1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G1">
        <xdr:nvSpPr>
          <xdr:cNvPr id="13" name="TextBox 12">
            <a:extLst>
              <a:ext uri="{FF2B5EF4-FFF2-40B4-BE49-F238E27FC236}">
                <a16:creationId xmlns:a16="http://schemas.microsoft.com/office/drawing/2014/main" id="{C2289867-CFB6-5E45-BCBC-588FA48ED19D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362FEC4-68DA-464B-896A-1E22FFB6CCDA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4</a:t>
            </a:fld>
            <a:endParaRPr lang="en-AU" sz="1100"/>
          </a:p>
        </xdr:txBody>
      </xdr:sp>
    </xdr:grpSp>
    <xdr:clientData/>
  </xdr:twoCellAnchor>
  <xdr:twoCellAnchor>
    <xdr:from>
      <xdr:col>7</xdr:col>
      <xdr:colOff>161925</xdr:colOff>
      <xdr:row>0</xdr:row>
      <xdr:rowOff>38100</xdr:rowOff>
    </xdr:from>
    <xdr:to>
      <xdr:col>7</xdr:col>
      <xdr:colOff>476251</xdr:colOff>
      <xdr:row>1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1BAC671-F551-064C-9661-E6F38CA76F5C}"/>
            </a:ext>
          </a:extLst>
        </xdr:cNvPr>
        <xdr:cNvGrpSpPr/>
      </xdr:nvGrpSpPr>
      <xdr:grpSpPr>
        <a:xfrm>
          <a:off x="6448425" y="38100"/>
          <a:ext cx="314326" cy="342900"/>
          <a:chOff x="1876425" y="38100"/>
          <a:chExt cx="314326" cy="257175"/>
        </a:xfrm>
      </xdr:grpSpPr>
      <xdr:sp macro="" textlink="">
        <xdr:nvSpPr>
          <xdr:cNvPr id="15" name="Flowchart: Punched Tape 19">
            <a:extLst>
              <a:ext uri="{FF2B5EF4-FFF2-40B4-BE49-F238E27FC236}">
                <a16:creationId xmlns:a16="http://schemas.microsoft.com/office/drawing/2014/main" id="{15782926-91E0-204C-A5FC-6AF7A3AA03B5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H1">
        <xdr:nvSpPr>
          <xdr:cNvPr id="16" name="TextBox 15">
            <a:extLst>
              <a:ext uri="{FF2B5EF4-FFF2-40B4-BE49-F238E27FC236}">
                <a16:creationId xmlns:a16="http://schemas.microsoft.com/office/drawing/2014/main" id="{92BACB8B-F768-4A40-9E56-91028A920BCB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7CE80FB1-AFDC-4ABD-BD95-5B60042A38BC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5</a:t>
            </a:fld>
            <a:endParaRPr lang="en-AU" sz="1100"/>
          </a:p>
        </xdr:txBody>
      </xdr:sp>
    </xdr:grpSp>
    <xdr:clientData/>
  </xdr:twoCellAnchor>
  <xdr:twoCellAnchor>
    <xdr:from>
      <xdr:col>8</xdr:col>
      <xdr:colOff>152400</xdr:colOff>
      <xdr:row>0</xdr:row>
      <xdr:rowOff>38100</xdr:rowOff>
    </xdr:from>
    <xdr:to>
      <xdr:col>8</xdr:col>
      <xdr:colOff>466726</xdr:colOff>
      <xdr:row>1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4F0DB0E-70FE-5C40-97D5-6546DCE8E9C4}"/>
            </a:ext>
          </a:extLst>
        </xdr:cNvPr>
        <xdr:cNvGrpSpPr/>
      </xdr:nvGrpSpPr>
      <xdr:grpSpPr>
        <a:xfrm>
          <a:off x="7034213" y="38100"/>
          <a:ext cx="314326" cy="342900"/>
          <a:chOff x="1876425" y="38100"/>
          <a:chExt cx="314326" cy="257175"/>
        </a:xfrm>
      </xdr:grpSpPr>
      <xdr:sp macro="" textlink="">
        <xdr:nvSpPr>
          <xdr:cNvPr id="18" name="Flowchart: Punched Tape 22">
            <a:extLst>
              <a:ext uri="{FF2B5EF4-FFF2-40B4-BE49-F238E27FC236}">
                <a16:creationId xmlns:a16="http://schemas.microsoft.com/office/drawing/2014/main" id="{A1F1F981-9D46-894E-84D2-EE8F4BB20D8E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I1">
        <xdr:nvSpPr>
          <xdr:cNvPr id="19" name="TextBox 18">
            <a:extLst>
              <a:ext uri="{FF2B5EF4-FFF2-40B4-BE49-F238E27FC236}">
                <a16:creationId xmlns:a16="http://schemas.microsoft.com/office/drawing/2014/main" id="{0E9CD9C3-2366-FE4F-88F9-883220BF3F13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26CFE24-EBE5-49E3-BD5A-D3AD3D8A2062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6</a:t>
            </a:fld>
            <a:endParaRPr lang="en-AU" sz="1100"/>
          </a:p>
        </xdr:txBody>
      </xdr:sp>
    </xdr:grpSp>
    <xdr:clientData/>
  </xdr:twoCellAnchor>
  <xdr:twoCellAnchor>
    <xdr:from>
      <xdr:col>9</xdr:col>
      <xdr:colOff>142875</xdr:colOff>
      <xdr:row>0</xdr:row>
      <xdr:rowOff>38100</xdr:rowOff>
    </xdr:from>
    <xdr:to>
      <xdr:col>9</xdr:col>
      <xdr:colOff>457201</xdr:colOff>
      <xdr:row>1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E0BF5993-C694-0643-B398-BE73B6FD6B8B}"/>
            </a:ext>
          </a:extLst>
        </xdr:cNvPr>
        <xdr:cNvGrpSpPr/>
      </xdr:nvGrpSpPr>
      <xdr:grpSpPr>
        <a:xfrm>
          <a:off x="7620000" y="38100"/>
          <a:ext cx="314326" cy="342900"/>
          <a:chOff x="1876425" y="38100"/>
          <a:chExt cx="314326" cy="257175"/>
        </a:xfrm>
      </xdr:grpSpPr>
      <xdr:sp macro="" textlink="">
        <xdr:nvSpPr>
          <xdr:cNvPr id="21" name="Flowchart: Punched Tape 25">
            <a:extLst>
              <a:ext uri="{FF2B5EF4-FFF2-40B4-BE49-F238E27FC236}">
                <a16:creationId xmlns:a16="http://schemas.microsoft.com/office/drawing/2014/main" id="{ADADBF38-BD80-A04A-9CA9-013CDECA525A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J1">
        <xdr:nvSpPr>
          <xdr:cNvPr id="22" name="TextBox 21">
            <a:extLst>
              <a:ext uri="{FF2B5EF4-FFF2-40B4-BE49-F238E27FC236}">
                <a16:creationId xmlns:a16="http://schemas.microsoft.com/office/drawing/2014/main" id="{EAC2059C-85B9-4446-B21B-139EAAC58348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C94C584-D678-4656-8005-FBB39EB1F39E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7</a:t>
            </a:fld>
            <a:endParaRPr lang="en-AU" sz="1100"/>
          </a:p>
        </xdr:txBody>
      </xdr:sp>
    </xdr:grpSp>
    <xdr:clientData/>
  </xdr:twoCellAnchor>
  <xdr:twoCellAnchor>
    <xdr:from>
      <xdr:col>10</xdr:col>
      <xdr:colOff>152400</xdr:colOff>
      <xdr:row>0</xdr:row>
      <xdr:rowOff>38100</xdr:rowOff>
    </xdr:from>
    <xdr:to>
      <xdr:col>10</xdr:col>
      <xdr:colOff>466726</xdr:colOff>
      <xdr:row>1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DC0E7B1C-6E2F-C74C-98E4-B7CF60427C97}"/>
            </a:ext>
          </a:extLst>
        </xdr:cNvPr>
        <xdr:cNvGrpSpPr/>
      </xdr:nvGrpSpPr>
      <xdr:grpSpPr>
        <a:xfrm>
          <a:off x="8224838" y="38100"/>
          <a:ext cx="314326" cy="342900"/>
          <a:chOff x="1876425" y="38100"/>
          <a:chExt cx="314326" cy="257175"/>
        </a:xfrm>
      </xdr:grpSpPr>
      <xdr:sp macro="" textlink="">
        <xdr:nvSpPr>
          <xdr:cNvPr id="24" name="Flowchart: Punched Tape 28">
            <a:extLst>
              <a:ext uri="{FF2B5EF4-FFF2-40B4-BE49-F238E27FC236}">
                <a16:creationId xmlns:a16="http://schemas.microsoft.com/office/drawing/2014/main" id="{51FDCBC9-7F44-F943-805F-8E6C41128DFA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K1">
        <xdr:nvSpPr>
          <xdr:cNvPr id="25" name="TextBox 24">
            <a:extLst>
              <a:ext uri="{FF2B5EF4-FFF2-40B4-BE49-F238E27FC236}">
                <a16:creationId xmlns:a16="http://schemas.microsoft.com/office/drawing/2014/main" id="{B6D60DE4-F969-C141-A4D4-5F955F12815A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466B730-6BFD-4CAD-83D2-3E49751118F7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8</a:t>
            </a:fld>
            <a:endParaRPr lang="en-AU" sz="1100"/>
          </a:p>
        </xdr:txBody>
      </xdr:sp>
    </xdr:grpSp>
    <xdr:clientData/>
  </xdr:twoCellAnchor>
  <xdr:twoCellAnchor>
    <xdr:from>
      <xdr:col>11</xdr:col>
      <xdr:colOff>142875</xdr:colOff>
      <xdr:row>0</xdr:row>
      <xdr:rowOff>38100</xdr:rowOff>
    </xdr:from>
    <xdr:to>
      <xdr:col>11</xdr:col>
      <xdr:colOff>457201</xdr:colOff>
      <xdr:row>1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EC180105-EC59-BC40-BA9B-D53D7E97CFAE}"/>
            </a:ext>
          </a:extLst>
        </xdr:cNvPr>
        <xdr:cNvGrpSpPr/>
      </xdr:nvGrpSpPr>
      <xdr:grpSpPr>
        <a:xfrm>
          <a:off x="8810625" y="38100"/>
          <a:ext cx="314326" cy="342900"/>
          <a:chOff x="1876425" y="38100"/>
          <a:chExt cx="314326" cy="257175"/>
        </a:xfrm>
      </xdr:grpSpPr>
      <xdr:sp macro="" textlink="">
        <xdr:nvSpPr>
          <xdr:cNvPr id="27" name="Flowchart: Punched Tape 31">
            <a:extLst>
              <a:ext uri="{FF2B5EF4-FFF2-40B4-BE49-F238E27FC236}">
                <a16:creationId xmlns:a16="http://schemas.microsoft.com/office/drawing/2014/main" id="{1708C66B-764A-C348-B0F5-F0DEFB7385D3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L1">
        <xdr:nvSpPr>
          <xdr:cNvPr id="28" name="TextBox 27">
            <a:extLst>
              <a:ext uri="{FF2B5EF4-FFF2-40B4-BE49-F238E27FC236}">
                <a16:creationId xmlns:a16="http://schemas.microsoft.com/office/drawing/2014/main" id="{1C530181-F483-AB47-8F3B-8522E4D155BC}"/>
              </a:ext>
            </a:extLst>
          </xdr:cNvPr>
          <xdr:cNvSpPr txBox="1"/>
        </xdr:nvSpPr>
        <xdr:spPr>
          <a:xfrm>
            <a:off x="1885951" y="38100"/>
            <a:ext cx="3048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DB7C0A55-06DF-4F68-B4D4-4111C07B8EC9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9</a:t>
            </a:fld>
            <a:endParaRPr lang="en-AU" sz="1100"/>
          </a:p>
        </xdr:txBody>
      </xdr:sp>
    </xdr:grpSp>
    <xdr:clientData/>
  </xdr:twoCellAnchor>
  <xdr:twoCellAnchor>
    <xdr:from>
      <xdr:col>12</xdr:col>
      <xdr:colOff>123825</xdr:colOff>
      <xdr:row>0</xdr:row>
      <xdr:rowOff>38100</xdr:rowOff>
    </xdr:from>
    <xdr:to>
      <xdr:col>12</xdr:col>
      <xdr:colOff>495300</xdr:colOff>
      <xdr:row>1</xdr:row>
      <xdr:rowOff>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C9341CC-72F2-C342-9FF0-1F7FF61B50FF}"/>
            </a:ext>
          </a:extLst>
        </xdr:cNvPr>
        <xdr:cNvGrpSpPr/>
      </xdr:nvGrpSpPr>
      <xdr:grpSpPr>
        <a:xfrm>
          <a:off x="9386888" y="38100"/>
          <a:ext cx="371475" cy="342900"/>
          <a:chOff x="1847850" y="38100"/>
          <a:chExt cx="371475" cy="257175"/>
        </a:xfrm>
      </xdr:grpSpPr>
      <xdr:sp macro="" textlink="">
        <xdr:nvSpPr>
          <xdr:cNvPr id="30" name="Flowchart: Punched Tape 34">
            <a:extLst>
              <a:ext uri="{FF2B5EF4-FFF2-40B4-BE49-F238E27FC236}">
                <a16:creationId xmlns:a16="http://schemas.microsoft.com/office/drawing/2014/main" id="{1544D6B9-3AB5-E44D-B6A0-F43BA73E85E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M1">
        <xdr:nvSpPr>
          <xdr:cNvPr id="31" name="TextBox 30">
            <a:extLst>
              <a:ext uri="{FF2B5EF4-FFF2-40B4-BE49-F238E27FC236}">
                <a16:creationId xmlns:a16="http://schemas.microsoft.com/office/drawing/2014/main" id="{FB2B8F45-320C-354B-8F95-A47E8921EAA5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7FBF9C24-4E05-4FE7-8679-2087197F0C15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10</a:t>
            </a:fld>
            <a:endParaRPr lang="en-AU" sz="1100"/>
          </a:p>
        </xdr:txBody>
      </xdr:sp>
    </xdr:grpSp>
    <xdr:clientData/>
  </xdr:twoCellAnchor>
  <xdr:twoCellAnchor>
    <xdr:from>
      <xdr:col>13</xdr:col>
      <xdr:colOff>114299</xdr:colOff>
      <xdr:row>0</xdr:row>
      <xdr:rowOff>38100</xdr:rowOff>
    </xdr:from>
    <xdr:to>
      <xdr:col>13</xdr:col>
      <xdr:colOff>485774</xdr:colOff>
      <xdr:row>1</xdr:row>
      <xdr:rowOff>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98105AE7-BEB1-9242-8AAF-EAD2A95A896B}"/>
            </a:ext>
          </a:extLst>
        </xdr:cNvPr>
        <xdr:cNvGrpSpPr/>
      </xdr:nvGrpSpPr>
      <xdr:grpSpPr>
        <a:xfrm>
          <a:off x="9972674" y="38100"/>
          <a:ext cx="371475" cy="342900"/>
          <a:chOff x="1847850" y="38100"/>
          <a:chExt cx="371475" cy="257175"/>
        </a:xfrm>
      </xdr:grpSpPr>
      <xdr:sp macro="" textlink="">
        <xdr:nvSpPr>
          <xdr:cNvPr id="33" name="Flowchart: Punched Tape 64">
            <a:extLst>
              <a:ext uri="{FF2B5EF4-FFF2-40B4-BE49-F238E27FC236}">
                <a16:creationId xmlns:a16="http://schemas.microsoft.com/office/drawing/2014/main" id="{958B7F1C-C9D8-1140-96DA-6495E2596A08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N1">
        <xdr:nvSpPr>
          <xdr:cNvPr id="34" name="TextBox 33">
            <a:extLst>
              <a:ext uri="{FF2B5EF4-FFF2-40B4-BE49-F238E27FC236}">
                <a16:creationId xmlns:a16="http://schemas.microsoft.com/office/drawing/2014/main" id="{72D29552-EF05-3947-8EBE-6FC6E74EDADC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248DC78-C2B0-489C-9250-1D745AA4074E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11</a:t>
            </a:fld>
            <a:endParaRPr lang="en-AU" sz="1100"/>
          </a:p>
        </xdr:txBody>
      </xdr:sp>
    </xdr:grpSp>
    <xdr:clientData/>
  </xdr:twoCellAnchor>
  <xdr:twoCellAnchor>
    <xdr:from>
      <xdr:col>14</xdr:col>
      <xdr:colOff>123823</xdr:colOff>
      <xdr:row>0</xdr:row>
      <xdr:rowOff>38100</xdr:rowOff>
    </xdr:from>
    <xdr:to>
      <xdr:col>14</xdr:col>
      <xdr:colOff>495298</xdr:colOff>
      <xdr:row>1</xdr:row>
      <xdr:rowOff>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F6F12E7-9E22-0440-8134-8485D2B9DF6A}"/>
            </a:ext>
          </a:extLst>
        </xdr:cNvPr>
        <xdr:cNvGrpSpPr/>
      </xdr:nvGrpSpPr>
      <xdr:grpSpPr>
        <a:xfrm>
          <a:off x="10577511" y="38100"/>
          <a:ext cx="371475" cy="342900"/>
          <a:chOff x="1847850" y="38100"/>
          <a:chExt cx="371475" cy="257175"/>
        </a:xfrm>
      </xdr:grpSpPr>
      <xdr:sp macro="" textlink="">
        <xdr:nvSpPr>
          <xdr:cNvPr id="36" name="Flowchart: Punched Tape 67">
            <a:extLst>
              <a:ext uri="{FF2B5EF4-FFF2-40B4-BE49-F238E27FC236}">
                <a16:creationId xmlns:a16="http://schemas.microsoft.com/office/drawing/2014/main" id="{403ED4C1-A630-EA43-ABCC-BB89CD81B39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O1">
        <xdr:nvSpPr>
          <xdr:cNvPr id="37" name="TextBox 36">
            <a:extLst>
              <a:ext uri="{FF2B5EF4-FFF2-40B4-BE49-F238E27FC236}">
                <a16:creationId xmlns:a16="http://schemas.microsoft.com/office/drawing/2014/main" id="{38E27B04-1D60-F743-A2E6-D4E272E573A6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1A76938-A5F6-43C6-AFC1-0A615EAD9BC1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12</a:t>
            </a:fld>
            <a:endParaRPr lang="en-AU" sz="1100"/>
          </a:p>
        </xdr:txBody>
      </xdr:sp>
    </xdr:grpSp>
    <xdr:clientData/>
  </xdr:twoCellAnchor>
  <xdr:twoCellAnchor>
    <xdr:from>
      <xdr:col>15</xdr:col>
      <xdr:colOff>123822</xdr:colOff>
      <xdr:row>0</xdr:row>
      <xdr:rowOff>38100</xdr:rowOff>
    </xdr:from>
    <xdr:to>
      <xdr:col>15</xdr:col>
      <xdr:colOff>495297</xdr:colOff>
      <xdr:row>1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7EDD6922-9A01-B64C-BA5A-38FCDF7408B2}"/>
            </a:ext>
          </a:extLst>
        </xdr:cNvPr>
        <xdr:cNvGrpSpPr/>
      </xdr:nvGrpSpPr>
      <xdr:grpSpPr>
        <a:xfrm>
          <a:off x="11172822" y="38100"/>
          <a:ext cx="371475" cy="342900"/>
          <a:chOff x="1847850" y="38100"/>
          <a:chExt cx="371475" cy="257175"/>
        </a:xfrm>
      </xdr:grpSpPr>
      <xdr:sp macro="" textlink="">
        <xdr:nvSpPr>
          <xdr:cNvPr id="39" name="Flowchart: Punched Tape 70">
            <a:extLst>
              <a:ext uri="{FF2B5EF4-FFF2-40B4-BE49-F238E27FC236}">
                <a16:creationId xmlns:a16="http://schemas.microsoft.com/office/drawing/2014/main" id="{2FC8223D-70CA-9E4D-943F-20EF2961FB65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P1">
        <xdr:nvSpPr>
          <xdr:cNvPr id="40" name="TextBox 39">
            <a:extLst>
              <a:ext uri="{FF2B5EF4-FFF2-40B4-BE49-F238E27FC236}">
                <a16:creationId xmlns:a16="http://schemas.microsoft.com/office/drawing/2014/main" id="{90685D9C-B955-3F4E-9BDB-D0558A4FF94A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09456086-89C1-427C-9D7B-69EB31DAE471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13</a:t>
            </a:fld>
            <a:endParaRPr lang="en-AU" sz="1100"/>
          </a:p>
        </xdr:txBody>
      </xdr:sp>
    </xdr:grpSp>
    <xdr:clientData/>
  </xdr:twoCellAnchor>
  <xdr:twoCellAnchor>
    <xdr:from>
      <xdr:col>16</xdr:col>
      <xdr:colOff>123821</xdr:colOff>
      <xdr:row>0</xdr:row>
      <xdr:rowOff>38100</xdr:rowOff>
    </xdr:from>
    <xdr:to>
      <xdr:col>16</xdr:col>
      <xdr:colOff>495296</xdr:colOff>
      <xdr:row>1</xdr:row>
      <xdr:rowOff>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22B1390A-AB61-1442-98E6-0E6184DE521F}"/>
            </a:ext>
          </a:extLst>
        </xdr:cNvPr>
        <xdr:cNvGrpSpPr/>
      </xdr:nvGrpSpPr>
      <xdr:grpSpPr>
        <a:xfrm>
          <a:off x="11768134" y="38100"/>
          <a:ext cx="371475" cy="342900"/>
          <a:chOff x="1847850" y="38100"/>
          <a:chExt cx="371475" cy="257175"/>
        </a:xfrm>
      </xdr:grpSpPr>
      <xdr:sp macro="" textlink="">
        <xdr:nvSpPr>
          <xdr:cNvPr id="42" name="Flowchart: Punched Tape 73">
            <a:extLst>
              <a:ext uri="{FF2B5EF4-FFF2-40B4-BE49-F238E27FC236}">
                <a16:creationId xmlns:a16="http://schemas.microsoft.com/office/drawing/2014/main" id="{875C7DD5-C6B8-2F45-BC99-9C2CCB19B4B2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Q1">
        <xdr:nvSpPr>
          <xdr:cNvPr id="43" name="TextBox 42">
            <a:extLst>
              <a:ext uri="{FF2B5EF4-FFF2-40B4-BE49-F238E27FC236}">
                <a16:creationId xmlns:a16="http://schemas.microsoft.com/office/drawing/2014/main" id="{BDFA0083-27B8-BA4E-81CF-7FD2E7564FB2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ECF6690-C07C-476C-9B51-77A1D4B589DA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14</a:t>
            </a:fld>
            <a:endParaRPr lang="en-AU" sz="1100"/>
          </a:p>
        </xdr:txBody>
      </xdr:sp>
    </xdr:grpSp>
    <xdr:clientData/>
  </xdr:twoCellAnchor>
  <xdr:twoCellAnchor>
    <xdr:from>
      <xdr:col>17</xdr:col>
      <xdr:colOff>123820</xdr:colOff>
      <xdr:row>0</xdr:row>
      <xdr:rowOff>38100</xdr:rowOff>
    </xdr:from>
    <xdr:to>
      <xdr:col>17</xdr:col>
      <xdr:colOff>495295</xdr:colOff>
      <xdr:row>1</xdr:row>
      <xdr:rowOff>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04F5BF6-1EFE-8144-A576-0B13B64B2DDC}"/>
            </a:ext>
          </a:extLst>
        </xdr:cNvPr>
        <xdr:cNvGrpSpPr/>
      </xdr:nvGrpSpPr>
      <xdr:grpSpPr>
        <a:xfrm>
          <a:off x="12363445" y="38100"/>
          <a:ext cx="371475" cy="342900"/>
          <a:chOff x="1847850" y="38100"/>
          <a:chExt cx="371475" cy="257175"/>
        </a:xfrm>
      </xdr:grpSpPr>
      <xdr:sp macro="" textlink="">
        <xdr:nvSpPr>
          <xdr:cNvPr id="45" name="Flowchart: Punched Tape 76">
            <a:extLst>
              <a:ext uri="{FF2B5EF4-FFF2-40B4-BE49-F238E27FC236}">
                <a16:creationId xmlns:a16="http://schemas.microsoft.com/office/drawing/2014/main" id="{9D83CBCD-9387-934D-A426-E4B83DBB29DF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R1">
        <xdr:nvSpPr>
          <xdr:cNvPr id="46" name="TextBox 45">
            <a:extLst>
              <a:ext uri="{FF2B5EF4-FFF2-40B4-BE49-F238E27FC236}">
                <a16:creationId xmlns:a16="http://schemas.microsoft.com/office/drawing/2014/main" id="{7DDA8A58-CD65-C647-99B1-2BBB67CC17F9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5ABD211-3275-4253-B24E-BF873936A995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15</a:t>
            </a:fld>
            <a:endParaRPr lang="en-AU" sz="1100"/>
          </a:p>
        </xdr:txBody>
      </xdr:sp>
    </xdr:grpSp>
    <xdr:clientData/>
  </xdr:twoCellAnchor>
  <xdr:twoCellAnchor>
    <xdr:from>
      <xdr:col>18</xdr:col>
      <xdr:colOff>133344</xdr:colOff>
      <xdr:row>0</xdr:row>
      <xdr:rowOff>38100</xdr:rowOff>
    </xdr:from>
    <xdr:to>
      <xdr:col>18</xdr:col>
      <xdr:colOff>504819</xdr:colOff>
      <xdr:row>1</xdr:row>
      <xdr:rowOff>0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6168C9D8-7AD6-5C4C-AB62-EA4C39C823E2}"/>
            </a:ext>
          </a:extLst>
        </xdr:cNvPr>
        <xdr:cNvGrpSpPr/>
      </xdr:nvGrpSpPr>
      <xdr:grpSpPr>
        <a:xfrm>
          <a:off x="12968282" y="38100"/>
          <a:ext cx="371475" cy="342900"/>
          <a:chOff x="1847850" y="38100"/>
          <a:chExt cx="371475" cy="257175"/>
        </a:xfrm>
      </xdr:grpSpPr>
      <xdr:sp macro="" textlink="">
        <xdr:nvSpPr>
          <xdr:cNvPr id="48" name="Flowchart: Punched Tape 79">
            <a:extLst>
              <a:ext uri="{FF2B5EF4-FFF2-40B4-BE49-F238E27FC236}">
                <a16:creationId xmlns:a16="http://schemas.microsoft.com/office/drawing/2014/main" id="{9E4FC9D7-3772-2342-AE90-E5A338194C1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S1">
        <xdr:nvSpPr>
          <xdr:cNvPr id="49" name="TextBox 48">
            <a:extLst>
              <a:ext uri="{FF2B5EF4-FFF2-40B4-BE49-F238E27FC236}">
                <a16:creationId xmlns:a16="http://schemas.microsoft.com/office/drawing/2014/main" id="{CD1C3EBA-B59F-294E-ADBA-4A31589AC6FA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36A4E24-3AAE-4F1F-B3E4-1208322612FF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16</a:t>
            </a:fld>
            <a:endParaRPr lang="en-AU" sz="1100"/>
          </a:p>
        </xdr:txBody>
      </xdr:sp>
    </xdr:grpSp>
    <xdr:clientData/>
  </xdr:twoCellAnchor>
  <xdr:twoCellAnchor>
    <xdr:from>
      <xdr:col>19</xdr:col>
      <xdr:colOff>123818</xdr:colOff>
      <xdr:row>0</xdr:row>
      <xdr:rowOff>38100</xdr:rowOff>
    </xdr:from>
    <xdr:to>
      <xdr:col>19</xdr:col>
      <xdr:colOff>495293</xdr:colOff>
      <xdr:row>1</xdr:row>
      <xdr:rowOff>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2A930BB-D21F-DB4B-A6E7-3685A8565602}"/>
            </a:ext>
          </a:extLst>
        </xdr:cNvPr>
        <xdr:cNvGrpSpPr/>
      </xdr:nvGrpSpPr>
      <xdr:grpSpPr>
        <a:xfrm>
          <a:off x="13554068" y="38100"/>
          <a:ext cx="371475" cy="342900"/>
          <a:chOff x="1847850" y="38100"/>
          <a:chExt cx="371475" cy="257175"/>
        </a:xfrm>
      </xdr:grpSpPr>
      <xdr:sp macro="" textlink="">
        <xdr:nvSpPr>
          <xdr:cNvPr id="51" name="Flowchart: Punched Tape 82">
            <a:extLst>
              <a:ext uri="{FF2B5EF4-FFF2-40B4-BE49-F238E27FC236}">
                <a16:creationId xmlns:a16="http://schemas.microsoft.com/office/drawing/2014/main" id="{F8A409D1-EC7E-7D4B-B52D-FC4B23C3E47C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T1">
        <xdr:nvSpPr>
          <xdr:cNvPr id="52" name="TextBox 51">
            <a:extLst>
              <a:ext uri="{FF2B5EF4-FFF2-40B4-BE49-F238E27FC236}">
                <a16:creationId xmlns:a16="http://schemas.microsoft.com/office/drawing/2014/main" id="{8014EDA9-0D6D-8147-8850-52F72A9711D1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FBC885B-C2C9-4F7A-97F2-FC12814651A8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17</a:t>
            </a:fld>
            <a:endParaRPr lang="en-AU" sz="1100"/>
          </a:p>
        </xdr:txBody>
      </xdr:sp>
    </xdr:grpSp>
    <xdr:clientData/>
  </xdr:twoCellAnchor>
  <xdr:twoCellAnchor>
    <xdr:from>
      <xdr:col>20</xdr:col>
      <xdr:colOff>133350</xdr:colOff>
      <xdr:row>0</xdr:row>
      <xdr:rowOff>38100</xdr:rowOff>
    </xdr:from>
    <xdr:to>
      <xdr:col>20</xdr:col>
      <xdr:colOff>504825</xdr:colOff>
      <xdr:row>1</xdr:row>
      <xdr:rowOff>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94B5BAE8-7882-5046-95DD-292D05BFA920}"/>
            </a:ext>
          </a:extLst>
        </xdr:cNvPr>
        <xdr:cNvGrpSpPr/>
      </xdr:nvGrpSpPr>
      <xdr:grpSpPr>
        <a:xfrm>
          <a:off x="14158913" y="38100"/>
          <a:ext cx="371475" cy="342900"/>
          <a:chOff x="1847850" y="38100"/>
          <a:chExt cx="371475" cy="257175"/>
        </a:xfrm>
      </xdr:grpSpPr>
      <xdr:sp macro="" textlink="">
        <xdr:nvSpPr>
          <xdr:cNvPr id="54" name="Flowchart: Punched Tape 85">
            <a:extLst>
              <a:ext uri="{FF2B5EF4-FFF2-40B4-BE49-F238E27FC236}">
                <a16:creationId xmlns:a16="http://schemas.microsoft.com/office/drawing/2014/main" id="{4234BBD1-631B-3140-82D7-8E13C4C5CE64}"/>
              </a:ext>
            </a:extLst>
          </xdr:cNvPr>
          <xdr:cNvSpPr/>
        </xdr:nvSpPr>
        <xdr:spPr>
          <a:xfrm>
            <a:off x="1876425" y="66675"/>
            <a:ext cx="295275" cy="228600"/>
          </a:xfrm>
          <a:prstGeom prst="flowChartPunchedTap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U1">
        <xdr:nvSpPr>
          <xdr:cNvPr id="55" name="TextBox 54">
            <a:extLst>
              <a:ext uri="{FF2B5EF4-FFF2-40B4-BE49-F238E27FC236}">
                <a16:creationId xmlns:a16="http://schemas.microsoft.com/office/drawing/2014/main" id="{A190FA83-90C7-DF4D-B4C7-5ACD35C0D6D4}"/>
              </a:ext>
            </a:extLst>
          </xdr:cNvPr>
          <xdr:cNvSpPr txBox="1"/>
        </xdr:nvSpPr>
        <xdr:spPr>
          <a:xfrm>
            <a:off x="1847850" y="38100"/>
            <a:ext cx="3714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A86A5077-8301-4906-B50C-340D3EDA1ECF}" type="TxLink">
              <a:rPr lang="en-US" sz="1100" b="1" i="0" u="none" strike="noStrike">
                <a:solidFill>
                  <a:srgbClr val="FFFFFF"/>
                </a:solidFill>
                <a:latin typeface="Georgia"/>
              </a:rPr>
              <a:pPr/>
              <a:t>18</a:t>
            </a:fld>
            <a:endParaRPr lang="en-AU" sz="1100"/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19050</xdr:colOff>
      <xdr:row>10</xdr:row>
      <xdr:rowOff>276225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C8F2BF21-8F7E-5648-A2EB-F2A5BAFC5044}"/>
            </a:ext>
          </a:extLst>
        </xdr:cNvPr>
        <xdr:cNvGrpSpPr/>
      </xdr:nvGrpSpPr>
      <xdr:grpSpPr>
        <a:xfrm>
          <a:off x="595313" y="4038600"/>
          <a:ext cx="19050" cy="238125"/>
          <a:chOff x="5791200" y="1171575"/>
          <a:chExt cx="304800" cy="238125"/>
        </a:xfrm>
      </xdr:grpSpPr>
      <xdr:sp macro="" textlink="">
        <xdr:nvSpPr>
          <xdr:cNvPr id="66" name="Oval 65">
            <a:extLst>
              <a:ext uri="{FF2B5EF4-FFF2-40B4-BE49-F238E27FC236}">
                <a16:creationId xmlns:a16="http://schemas.microsoft.com/office/drawing/2014/main" id="{0548E383-033B-6148-ACDC-AF3EB33129A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397EEA30-8DB5-0B4A-84E9-BA21AB4691D0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E0018EB3-E5E8-1547-B12D-1E903B5F5377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69" name="Oval 68">
            <a:extLst>
              <a:ext uri="{FF2B5EF4-FFF2-40B4-BE49-F238E27FC236}">
                <a16:creationId xmlns:a16="http://schemas.microsoft.com/office/drawing/2014/main" id="{ADCCE20A-7773-3D47-AEE6-80B7EA7BE68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09A2F36D-76B7-CD4D-8291-1AC109DC9A4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19050</xdr:colOff>
      <xdr:row>12</xdr:row>
      <xdr:rowOff>276225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AD16DB98-C988-7C49-A700-1A82F91BEB79}"/>
            </a:ext>
          </a:extLst>
        </xdr:cNvPr>
        <xdr:cNvGrpSpPr/>
      </xdr:nvGrpSpPr>
      <xdr:grpSpPr>
        <a:xfrm>
          <a:off x="595313" y="5181600"/>
          <a:ext cx="19050" cy="238125"/>
          <a:chOff x="5791200" y="1171575"/>
          <a:chExt cx="304800" cy="238125"/>
        </a:xfrm>
      </xdr:grpSpPr>
      <xdr:sp macro="" textlink="">
        <xdr:nvSpPr>
          <xdr:cNvPr id="72" name="Oval 71">
            <a:extLst>
              <a:ext uri="{FF2B5EF4-FFF2-40B4-BE49-F238E27FC236}">
                <a16:creationId xmlns:a16="http://schemas.microsoft.com/office/drawing/2014/main" id="{298D40CE-09C2-0C4C-A99A-2ACFDFDE45A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79E49DE8-FCB1-8D45-A2D3-81209F5A7BC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9F33F82A-98D2-9E4C-9F22-FDBA92334668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75" name="Oval 74">
            <a:extLst>
              <a:ext uri="{FF2B5EF4-FFF2-40B4-BE49-F238E27FC236}">
                <a16:creationId xmlns:a16="http://schemas.microsoft.com/office/drawing/2014/main" id="{97C5D93F-901A-934E-A538-81EC4ABEDCC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6" name="TextBox 75">
            <a:extLst>
              <a:ext uri="{FF2B5EF4-FFF2-40B4-BE49-F238E27FC236}">
                <a16:creationId xmlns:a16="http://schemas.microsoft.com/office/drawing/2014/main" id="{788471B5-6636-FD4A-9075-D0A2CCC3755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19050</xdr:colOff>
      <xdr:row>15</xdr:row>
      <xdr:rowOff>276225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9CDBDC9C-2079-6C41-BAF1-75A106540E5B}"/>
            </a:ext>
          </a:extLst>
        </xdr:cNvPr>
        <xdr:cNvGrpSpPr/>
      </xdr:nvGrpSpPr>
      <xdr:grpSpPr>
        <a:xfrm>
          <a:off x="595313" y="6896100"/>
          <a:ext cx="19050" cy="238125"/>
          <a:chOff x="5791200" y="1171575"/>
          <a:chExt cx="304800" cy="238125"/>
        </a:xfrm>
      </xdr:grpSpPr>
      <xdr:sp macro="" textlink="">
        <xdr:nvSpPr>
          <xdr:cNvPr id="78" name="Oval 77">
            <a:extLst>
              <a:ext uri="{FF2B5EF4-FFF2-40B4-BE49-F238E27FC236}">
                <a16:creationId xmlns:a16="http://schemas.microsoft.com/office/drawing/2014/main" id="{97B01FC8-263D-E841-A1D6-EDD3B070CA3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9" name="TextBox 78">
            <a:extLst>
              <a:ext uri="{FF2B5EF4-FFF2-40B4-BE49-F238E27FC236}">
                <a16:creationId xmlns:a16="http://schemas.microsoft.com/office/drawing/2014/main" id="{4D39AAC9-E50C-7B4B-8067-233812D148F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5878E205-917A-1543-96C0-C50268E91E16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81" name="Oval 80">
            <a:extLst>
              <a:ext uri="{FF2B5EF4-FFF2-40B4-BE49-F238E27FC236}">
                <a16:creationId xmlns:a16="http://schemas.microsoft.com/office/drawing/2014/main" id="{7B19BBBE-7535-3F48-9302-1392AD0FBEB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B0DA6B26-2BE7-9141-87D9-EEB918485534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19050</xdr:colOff>
      <xdr:row>17</xdr:row>
      <xdr:rowOff>276225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2CDCAE48-1AE9-AE46-A542-F01A5D39C3CB}"/>
            </a:ext>
          </a:extLst>
        </xdr:cNvPr>
        <xdr:cNvGrpSpPr/>
      </xdr:nvGrpSpPr>
      <xdr:grpSpPr>
        <a:xfrm>
          <a:off x="595313" y="8039100"/>
          <a:ext cx="19050" cy="238125"/>
          <a:chOff x="5791200" y="1171575"/>
          <a:chExt cx="304800" cy="238125"/>
        </a:xfrm>
      </xdr:grpSpPr>
      <xdr:sp macro="" textlink="">
        <xdr:nvSpPr>
          <xdr:cNvPr id="84" name="Oval 83">
            <a:extLst>
              <a:ext uri="{FF2B5EF4-FFF2-40B4-BE49-F238E27FC236}">
                <a16:creationId xmlns:a16="http://schemas.microsoft.com/office/drawing/2014/main" id="{A2AB13AE-553D-9F40-898A-0D534A27AFE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F841AE55-F903-7F47-B4E2-23F9D8E29BD7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7BA3CC08-B574-7F46-BCED-F9EBFB414F45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87" name="Oval 86">
            <a:extLst>
              <a:ext uri="{FF2B5EF4-FFF2-40B4-BE49-F238E27FC236}">
                <a16:creationId xmlns:a16="http://schemas.microsoft.com/office/drawing/2014/main" id="{E9043C98-2EEF-B942-BAF4-62B58C34FC1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2F5D7D3C-ABE7-A442-8330-17F3459E388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19050</xdr:colOff>
      <xdr:row>20</xdr:row>
      <xdr:rowOff>276225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B1A908AA-BC92-5045-8A22-8BBEA612B45F}"/>
            </a:ext>
          </a:extLst>
        </xdr:cNvPr>
        <xdr:cNvGrpSpPr/>
      </xdr:nvGrpSpPr>
      <xdr:grpSpPr>
        <a:xfrm>
          <a:off x="595313" y="9753600"/>
          <a:ext cx="19050" cy="238125"/>
          <a:chOff x="5791200" y="1171575"/>
          <a:chExt cx="304800" cy="238125"/>
        </a:xfrm>
      </xdr:grpSpPr>
      <xdr:sp macro="" textlink="">
        <xdr:nvSpPr>
          <xdr:cNvPr id="90" name="Oval 89">
            <a:extLst>
              <a:ext uri="{FF2B5EF4-FFF2-40B4-BE49-F238E27FC236}">
                <a16:creationId xmlns:a16="http://schemas.microsoft.com/office/drawing/2014/main" id="{62287B49-25B5-EC42-A49D-2908C851C19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10E17450-AF4E-5E48-B2F9-7E16B48388CD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6B1D5DDE-A769-D14C-AE95-301A3327C5F8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93" name="Oval 92">
            <a:extLst>
              <a:ext uri="{FF2B5EF4-FFF2-40B4-BE49-F238E27FC236}">
                <a16:creationId xmlns:a16="http://schemas.microsoft.com/office/drawing/2014/main" id="{058BE0F5-12E3-5642-9AE9-FBEB24AE7A8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73F27659-7AE8-9C40-B9B9-FEC6093B28B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19050</xdr:colOff>
      <xdr:row>22</xdr:row>
      <xdr:rowOff>276225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5D5838DB-C524-5748-AF01-4F843FF0CA10}"/>
            </a:ext>
          </a:extLst>
        </xdr:cNvPr>
        <xdr:cNvGrpSpPr/>
      </xdr:nvGrpSpPr>
      <xdr:grpSpPr>
        <a:xfrm>
          <a:off x="595313" y="10896600"/>
          <a:ext cx="19050" cy="238125"/>
          <a:chOff x="5791200" y="1171575"/>
          <a:chExt cx="304800" cy="238125"/>
        </a:xfrm>
      </xdr:grpSpPr>
      <xdr:sp macro="" textlink="">
        <xdr:nvSpPr>
          <xdr:cNvPr id="96" name="Oval 95">
            <a:extLst>
              <a:ext uri="{FF2B5EF4-FFF2-40B4-BE49-F238E27FC236}">
                <a16:creationId xmlns:a16="http://schemas.microsoft.com/office/drawing/2014/main" id="{710F357D-A60E-D04F-A33D-8D847DE2408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7" name="TextBox 96">
            <a:extLst>
              <a:ext uri="{FF2B5EF4-FFF2-40B4-BE49-F238E27FC236}">
                <a16:creationId xmlns:a16="http://schemas.microsoft.com/office/drawing/2014/main" id="{A185AA99-31BF-1F43-946D-525F8DCC55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C8F0C0F9-A7FB-B74E-BAB7-6810CB172096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99" name="Oval 98">
            <a:extLst>
              <a:ext uri="{FF2B5EF4-FFF2-40B4-BE49-F238E27FC236}">
                <a16:creationId xmlns:a16="http://schemas.microsoft.com/office/drawing/2014/main" id="{936C89D4-FD27-FB4D-A399-3415F0F5008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3EB0EB76-F9D3-9143-BDFC-C68AD34D1F5C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19050</xdr:colOff>
      <xdr:row>25</xdr:row>
      <xdr:rowOff>276225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08A84A0-2924-1145-BB24-25C62E5B9C61}"/>
            </a:ext>
          </a:extLst>
        </xdr:cNvPr>
        <xdr:cNvGrpSpPr/>
      </xdr:nvGrpSpPr>
      <xdr:grpSpPr>
        <a:xfrm>
          <a:off x="595313" y="12611100"/>
          <a:ext cx="19050" cy="238125"/>
          <a:chOff x="5791200" y="1171575"/>
          <a:chExt cx="304800" cy="238125"/>
        </a:xfrm>
      </xdr:grpSpPr>
      <xdr:sp macro="" textlink="">
        <xdr:nvSpPr>
          <xdr:cNvPr id="102" name="Oval 101">
            <a:extLst>
              <a:ext uri="{FF2B5EF4-FFF2-40B4-BE49-F238E27FC236}">
                <a16:creationId xmlns:a16="http://schemas.microsoft.com/office/drawing/2014/main" id="{114CC8C2-492F-1843-A36B-06707053D49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3" name="TextBox 102">
            <a:extLst>
              <a:ext uri="{FF2B5EF4-FFF2-40B4-BE49-F238E27FC236}">
                <a16:creationId xmlns:a16="http://schemas.microsoft.com/office/drawing/2014/main" id="{492B6E84-ACCB-FC4A-B4FF-10343F160D7F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A51C01F6-D986-6C4A-8A2F-B29779D49C58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105" name="Oval 104">
            <a:extLst>
              <a:ext uri="{FF2B5EF4-FFF2-40B4-BE49-F238E27FC236}">
                <a16:creationId xmlns:a16="http://schemas.microsoft.com/office/drawing/2014/main" id="{8A13F0CB-24DF-1941-8929-DD6B949F04F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C31F8D5C-D07B-B946-950A-A706A4B575A8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19050</xdr:colOff>
      <xdr:row>27</xdr:row>
      <xdr:rowOff>276225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23ECC49F-9F63-CC49-89BC-6DDC52942876}"/>
            </a:ext>
          </a:extLst>
        </xdr:cNvPr>
        <xdr:cNvGrpSpPr/>
      </xdr:nvGrpSpPr>
      <xdr:grpSpPr>
        <a:xfrm>
          <a:off x="595313" y="13754100"/>
          <a:ext cx="19050" cy="238125"/>
          <a:chOff x="5791200" y="1171575"/>
          <a:chExt cx="304800" cy="238125"/>
        </a:xfrm>
      </xdr:grpSpPr>
      <xdr:sp macro="" textlink="">
        <xdr:nvSpPr>
          <xdr:cNvPr id="108" name="Oval 107">
            <a:extLst>
              <a:ext uri="{FF2B5EF4-FFF2-40B4-BE49-F238E27FC236}">
                <a16:creationId xmlns:a16="http://schemas.microsoft.com/office/drawing/2014/main" id="{FDE8D566-630A-FB46-A9C5-FF446632B4C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B5B650C8-F317-6847-9A00-B611DB7EB73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A852CE2F-E7AA-034B-B876-2C6C0606D826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111" name="Oval 110">
            <a:extLst>
              <a:ext uri="{FF2B5EF4-FFF2-40B4-BE49-F238E27FC236}">
                <a16:creationId xmlns:a16="http://schemas.microsoft.com/office/drawing/2014/main" id="{8A79F380-20EA-D440-BA3B-DD529C8A46D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AC7DB16A-304C-2A4A-9FFA-EF464CD3831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19050</xdr:colOff>
      <xdr:row>30</xdr:row>
      <xdr:rowOff>276225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9CD5D5FE-6111-8A4A-A730-3C300AF62382}"/>
            </a:ext>
          </a:extLst>
        </xdr:cNvPr>
        <xdr:cNvGrpSpPr/>
      </xdr:nvGrpSpPr>
      <xdr:grpSpPr>
        <a:xfrm>
          <a:off x="595313" y="15468600"/>
          <a:ext cx="19050" cy="238125"/>
          <a:chOff x="5791200" y="1171575"/>
          <a:chExt cx="304800" cy="238125"/>
        </a:xfrm>
      </xdr:grpSpPr>
      <xdr:sp macro="" textlink="">
        <xdr:nvSpPr>
          <xdr:cNvPr id="114" name="Oval 113">
            <a:extLst>
              <a:ext uri="{FF2B5EF4-FFF2-40B4-BE49-F238E27FC236}">
                <a16:creationId xmlns:a16="http://schemas.microsoft.com/office/drawing/2014/main" id="{0E68125C-27D3-5049-A662-939500610AE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D2D59A68-D4FE-8F4F-B5F2-56A2A948A44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9F1F3066-716C-7A43-ACF1-5F127E92C813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117" name="Oval 116">
            <a:extLst>
              <a:ext uri="{FF2B5EF4-FFF2-40B4-BE49-F238E27FC236}">
                <a16:creationId xmlns:a16="http://schemas.microsoft.com/office/drawing/2014/main" id="{38C492B4-0EDB-8441-87F7-44A598C48EC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8" name="TextBox 117">
            <a:extLst>
              <a:ext uri="{FF2B5EF4-FFF2-40B4-BE49-F238E27FC236}">
                <a16:creationId xmlns:a16="http://schemas.microsoft.com/office/drawing/2014/main" id="{6B35D847-D527-D345-B2EB-BCEA9458899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19050</xdr:colOff>
      <xdr:row>32</xdr:row>
      <xdr:rowOff>276225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E7EE8A89-03CD-F548-8777-01F288A01497}"/>
            </a:ext>
          </a:extLst>
        </xdr:cNvPr>
        <xdr:cNvGrpSpPr/>
      </xdr:nvGrpSpPr>
      <xdr:grpSpPr>
        <a:xfrm>
          <a:off x="595313" y="16611600"/>
          <a:ext cx="19050" cy="238125"/>
          <a:chOff x="5791200" y="1171575"/>
          <a:chExt cx="304800" cy="238125"/>
        </a:xfrm>
      </xdr:grpSpPr>
      <xdr:sp macro="" textlink="">
        <xdr:nvSpPr>
          <xdr:cNvPr id="120" name="Oval 119">
            <a:extLst>
              <a:ext uri="{FF2B5EF4-FFF2-40B4-BE49-F238E27FC236}">
                <a16:creationId xmlns:a16="http://schemas.microsoft.com/office/drawing/2014/main" id="{54656F50-95AB-4F4C-A6BD-7502A52FAA1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1" name="TextBox 120">
            <a:extLst>
              <a:ext uri="{FF2B5EF4-FFF2-40B4-BE49-F238E27FC236}">
                <a16:creationId xmlns:a16="http://schemas.microsoft.com/office/drawing/2014/main" id="{38BE7DF3-C27D-CD4A-9C0F-7A69C483C5AA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18</xdr:col>
      <xdr:colOff>85727</xdr:colOff>
      <xdr:row>20</xdr:row>
      <xdr:rowOff>166768</xdr:rowOff>
    </xdr:from>
    <xdr:to>
      <xdr:col>18</xdr:col>
      <xdr:colOff>592678</xdr:colOff>
      <xdr:row>21</xdr:row>
      <xdr:rowOff>190498</xdr:rowOff>
    </xdr:to>
    <xdr:grpSp>
      <xdr:nvGrpSpPr>
        <xdr:cNvPr id="140" name="Group 139">
          <a:extLst>
            <a:ext uri="{FF2B5EF4-FFF2-40B4-BE49-F238E27FC236}">
              <a16:creationId xmlns:a16="http://schemas.microsoft.com/office/drawing/2014/main" id="{E2E1BE32-AFC2-F24C-BC8E-E08FBAA9D81B}"/>
            </a:ext>
          </a:extLst>
        </xdr:cNvPr>
        <xdr:cNvGrpSpPr/>
      </xdr:nvGrpSpPr>
      <xdr:grpSpPr>
        <a:xfrm>
          <a:off x="12920665" y="9882268"/>
          <a:ext cx="506951" cy="595230"/>
          <a:chOff x="5812086" y="1181100"/>
          <a:chExt cx="230405" cy="304105"/>
        </a:xfrm>
      </xdr:grpSpPr>
      <xdr:sp macro="" textlink="">
        <xdr:nvSpPr>
          <xdr:cNvPr id="141" name="Oval 140">
            <a:extLst>
              <a:ext uri="{FF2B5EF4-FFF2-40B4-BE49-F238E27FC236}">
                <a16:creationId xmlns:a16="http://schemas.microsoft.com/office/drawing/2014/main" id="{40600086-8B31-864B-8215-EDFC432D444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2" name="TextBox 141">
            <a:extLst>
              <a:ext uri="{FF2B5EF4-FFF2-40B4-BE49-F238E27FC236}">
                <a16:creationId xmlns:a16="http://schemas.microsoft.com/office/drawing/2014/main" id="{13C446E5-0328-6247-86A1-7C92F9B5B6BA}"/>
              </a:ext>
            </a:extLst>
          </xdr:cNvPr>
          <xdr:cNvSpPr txBox="1"/>
        </xdr:nvSpPr>
        <xdr:spPr>
          <a:xfrm>
            <a:off x="5812086" y="1209256"/>
            <a:ext cx="230405" cy="2759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6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17</xdr:col>
      <xdr:colOff>670984</xdr:colOff>
      <xdr:row>23</xdr:row>
      <xdr:rowOff>85725</xdr:rowOff>
    </xdr:from>
    <xdr:to>
      <xdr:col>18</xdr:col>
      <xdr:colOff>635001</xdr:colOff>
      <xdr:row>24</xdr:row>
      <xdr:rowOff>84667</xdr:rowOff>
    </xdr:to>
    <xdr:grpSp>
      <xdr:nvGrpSpPr>
        <xdr:cNvPr id="143" name="Group 142">
          <a:extLst>
            <a:ext uri="{FF2B5EF4-FFF2-40B4-BE49-F238E27FC236}">
              <a16:creationId xmlns:a16="http://schemas.microsoft.com/office/drawing/2014/main" id="{6FB0D903-0B90-3E4F-9360-8AFCDFD584BC}"/>
            </a:ext>
          </a:extLst>
        </xdr:cNvPr>
        <xdr:cNvGrpSpPr/>
      </xdr:nvGrpSpPr>
      <xdr:grpSpPr>
        <a:xfrm>
          <a:off x="12834409" y="11515725"/>
          <a:ext cx="587905" cy="570442"/>
          <a:chOff x="5763364" y="1181100"/>
          <a:chExt cx="320675" cy="269196"/>
        </a:xfrm>
      </xdr:grpSpPr>
      <xdr:sp macro="" textlink="">
        <xdr:nvSpPr>
          <xdr:cNvPr id="144" name="Oval 143">
            <a:extLst>
              <a:ext uri="{FF2B5EF4-FFF2-40B4-BE49-F238E27FC236}">
                <a16:creationId xmlns:a16="http://schemas.microsoft.com/office/drawing/2014/main" id="{70E47DE9-548E-384C-BFDF-E19B3BA330A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1625F504-A0C4-3C4A-AEFA-D8936BB7A577}"/>
              </a:ext>
            </a:extLst>
          </xdr:cNvPr>
          <xdr:cNvSpPr txBox="1"/>
        </xdr:nvSpPr>
        <xdr:spPr>
          <a:xfrm>
            <a:off x="5763364" y="1202872"/>
            <a:ext cx="320675" cy="2474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6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9525</xdr:colOff>
      <xdr:row>10</xdr:row>
      <xdr:rowOff>276225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E6AE8AC9-FA48-5C4C-B63D-FF04C81B729B}"/>
            </a:ext>
          </a:extLst>
        </xdr:cNvPr>
        <xdr:cNvGrpSpPr/>
      </xdr:nvGrpSpPr>
      <xdr:grpSpPr>
        <a:xfrm>
          <a:off x="595313" y="4038600"/>
          <a:ext cx="9525" cy="238125"/>
          <a:chOff x="5772150" y="1171575"/>
          <a:chExt cx="304800" cy="238125"/>
        </a:xfrm>
      </xdr:grpSpPr>
      <xdr:sp macro="" textlink="">
        <xdr:nvSpPr>
          <xdr:cNvPr id="135" name="Oval 134">
            <a:extLst>
              <a:ext uri="{FF2B5EF4-FFF2-40B4-BE49-F238E27FC236}">
                <a16:creationId xmlns:a16="http://schemas.microsoft.com/office/drawing/2014/main" id="{9CA898C2-8B61-424A-884D-1D25C4E6FD9A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C3A15D10-2741-7B43-B049-5F260678E9F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137" name="Group 136">
          <a:extLst>
            <a:ext uri="{FF2B5EF4-FFF2-40B4-BE49-F238E27FC236}">
              <a16:creationId xmlns:a16="http://schemas.microsoft.com/office/drawing/2014/main" id="{3D4A1B96-9FB1-5C45-8E9B-B1188C1208E7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138" name="Oval 137">
            <a:extLst>
              <a:ext uri="{FF2B5EF4-FFF2-40B4-BE49-F238E27FC236}">
                <a16:creationId xmlns:a16="http://schemas.microsoft.com/office/drawing/2014/main" id="{86932148-49B7-B146-966C-C6FA46CC887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9" name="TextBox 138">
            <a:extLst>
              <a:ext uri="{FF2B5EF4-FFF2-40B4-BE49-F238E27FC236}">
                <a16:creationId xmlns:a16="http://schemas.microsoft.com/office/drawing/2014/main" id="{8159714A-F94C-2A42-903B-1D4831B8839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9525</xdr:colOff>
      <xdr:row>12</xdr:row>
      <xdr:rowOff>276225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5B8ABD36-ACBD-BD4A-9DF9-D12706D4EF22}"/>
            </a:ext>
          </a:extLst>
        </xdr:cNvPr>
        <xdr:cNvGrpSpPr/>
      </xdr:nvGrpSpPr>
      <xdr:grpSpPr>
        <a:xfrm>
          <a:off x="595313" y="5181600"/>
          <a:ext cx="9525" cy="238125"/>
          <a:chOff x="5772150" y="1171575"/>
          <a:chExt cx="304800" cy="238125"/>
        </a:xfrm>
      </xdr:grpSpPr>
      <xdr:sp macro="" textlink="">
        <xdr:nvSpPr>
          <xdr:cNvPr id="147" name="Oval 146">
            <a:extLst>
              <a:ext uri="{FF2B5EF4-FFF2-40B4-BE49-F238E27FC236}">
                <a16:creationId xmlns:a16="http://schemas.microsoft.com/office/drawing/2014/main" id="{7C90772D-3B00-4841-8F7F-C7C4AD32141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8" name="TextBox 147">
            <a:extLst>
              <a:ext uri="{FF2B5EF4-FFF2-40B4-BE49-F238E27FC236}">
                <a16:creationId xmlns:a16="http://schemas.microsoft.com/office/drawing/2014/main" id="{89740B43-791E-004B-BDA5-55382EB6280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149" name="Group 148">
          <a:extLst>
            <a:ext uri="{FF2B5EF4-FFF2-40B4-BE49-F238E27FC236}">
              <a16:creationId xmlns:a16="http://schemas.microsoft.com/office/drawing/2014/main" id="{D2571B5A-0FCE-2549-98DD-ABC16B6FB9B9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150" name="Oval 149">
            <a:extLst>
              <a:ext uri="{FF2B5EF4-FFF2-40B4-BE49-F238E27FC236}">
                <a16:creationId xmlns:a16="http://schemas.microsoft.com/office/drawing/2014/main" id="{C30A6448-AC98-714F-A2E6-EEF3C44762B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1" name="TextBox 150">
            <a:extLst>
              <a:ext uri="{FF2B5EF4-FFF2-40B4-BE49-F238E27FC236}">
                <a16:creationId xmlns:a16="http://schemas.microsoft.com/office/drawing/2014/main" id="{9889D4B6-7786-4D47-9101-E129EA01415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9525</xdr:colOff>
      <xdr:row>15</xdr:row>
      <xdr:rowOff>276225</xdr:rowOff>
    </xdr:to>
    <xdr:grpSp>
      <xdr:nvGrpSpPr>
        <xdr:cNvPr id="152" name="Group 151">
          <a:extLst>
            <a:ext uri="{FF2B5EF4-FFF2-40B4-BE49-F238E27FC236}">
              <a16:creationId xmlns:a16="http://schemas.microsoft.com/office/drawing/2014/main" id="{06C694D2-8486-764F-BB30-56368F59A5FE}"/>
            </a:ext>
          </a:extLst>
        </xdr:cNvPr>
        <xdr:cNvGrpSpPr/>
      </xdr:nvGrpSpPr>
      <xdr:grpSpPr>
        <a:xfrm>
          <a:off x="595313" y="6896100"/>
          <a:ext cx="9525" cy="238125"/>
          <a:chOff x="5772150" y="1171575"/>
          <a:chExt cx="304800" cy="238125"/>
        </a:xfrm>
      </xdr:grpSpPr>
      <xdr:sp macro="" textlink="">
        <xdr:nvSpPr>
          <xdr:cNvPr id="153" name="Oval 152">
            <a:extLst>
              <a:ext uri="{FF2B5EF4-FFF2-40B4-BE49-F238E27FC236}">
                <a16:creationId xmlns:a16="http://schemas.microsoft.com/office/drawing/2014/main" id="{2779E170-E0A0-E045-B781-C1466E38CA0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1F9C794B-CCB4-314A-8398-BEDBE1BDD95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155" name="Group 154">
          <a:extLst>
            <a:ext uri="{FF2B5EF4-FFF2-40B4-BE49-F238E27FC236}">
              <a16:creationId xmlns:a16="http://schemas.microsoft.com/office/drawing/2014/main" id="{D84743B2-7A73-0B42-8AC9-3464810ADE67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156" name="Oval 155">
            <a:extLst>
              <a:ext uri="{FF2B5EF4-FFF2-40B4-BE49-F238E27FC236}">
                <a16:creationId xmlns:a16="http://schemas.microsoft.com/office/drawing/2014/main" id="{01CDCCEB-3738-3E4C-85A6-2436FB97A67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7" name="TextBox 156">
            <a:extLst>
              <a:ext uri="{FF2B5EF4-FFF2-40B4-BE49-F238E27FC236}">
                <a16:creationId xmlns:a16="http://schemas.microsoft.com/office/drawing/2014/main" id="{8109B665-361D-0D45-AA88-8AD0B1E8579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9525</xdr:colOff>
      <xdr:row>17</xdr:row>
      <xdr:rowOff>276225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E6B2CD96-9E83-334C-8E1A-4E8F63A3C66F}"/>
            </a:ext>
          </a:extLst>
        </xdr:cNvPr>
        <xdr:cNvGrpSpPr/>
      </xdr:nvGrpSpPr>
      <xdr:grpSpPr>
        <a:xfrm>
          <a:off x="595313" y="8039100"/>
          <a:ext cx="9525" cy="238125"/>
          <a:chOff x="5772150" y="1171575"/>
          <a:chExt cx="304800" cy="238125"/>
        </a:xfrm>
      </xdr:grpSpPr>
      <xdr:sp macro="" textlink="">
        <xdr:nvSpPr>
          <xdr:cNvPr id="159" name="Oval 158">
            <a:extLst>
              <a:ext uri="{FF2B5EF4-FFF2-40B4-BE49-F238E27FC236}">
                <a16:creationId xmlns:a16="http://schemas.microsoft.com/office/drawing/2014/main" id="{F21A50CC-C211-604E-98A1-914999E483D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0" name="TextBox 159">
            <a:extLst>
              <a:ext uri="{FF2B5EF4-FFF2-40B4-BE49-F238E27FC236}">
                <a16:creationId xmlns:a16="http://schemas.microsoft.com/office/drawing/2014/main" id="{99D10CB7-7F1E-054C-B691-24ABFA364DD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161" name="Group 160">
          <a:extLst>
            <a:ext uri="{FF2B5EF4-FFF2-40B4-BE49-F238E27FC236}">
              <a16:creationId xmlns:a16="http://schemas.microsoft.com/office/drawing/2014/main" id="{3B14401D-FE05-6344-B396-C7419131CCF8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162" name="Oval 161">
            <a:extLst>
              <a:ext uri="{FF2B5EF4-FFF2-40B4-BE49-F238E27FC236}">
                <a16:creationId xmlns:a16="http://schemas.microsoft.com/office/drawing/2014/main" id="{52DBC5E7-C57F-3046-B6A7-2F7D4591EA1A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3" name="TextBox 162">
            <a:extLst>
              <a:ext uri="{FF2B5EF4-FFF2-40B4-BE49-F238E27FC236}">
                <a16:creationId xmlns:a16="http://schemas.microsoft.com/office/drawing/2014/main" id="{671AB925-51F0-8444-BB88-ED86793A845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9525</xdr:colOff>
      <xdr:row>20</xdr:row>
      <xdr:rowOff>276225</xdr:rowOff>
    </xdr:to>
    <xdr:grpSp>
      <xdr:nvGrpSpPr>
        <xdr:cNvPr id="164" name="Group 163">
          <a:extLst>
            <a:ext uri="{FF2B5EF4-FFF2-40B4-BE49-F238E27FC236}">
              <a16:creationId xmlns:a16="http://schemas.microsoft.com/office/drawing/2014/main" id="{DFD0708E-17E8-A64C-AC6C-46054B2C14E8}"/>
            </a:ext>
          </a:extLst>
        </xdr:cNvPr>
        <xdr:cNvGrpSpPr/>
      </xdr:nvGrpSpPr>
      <xdr:grpSpPr>
        <a:xfrm>
          <a:off x="595313" y="9753600"/>
          <a:ext cx="9525" cy="238125"/>
          <a:chOff x="5772150" y="1171575"/>
          <a:chExt cx="304800" cy="238125"/>
        </a:xfrm>
      </xdr:grpSpPr>
      <xdr:sp macro="" textlink="">
        <xdr:nvSpPr>
          <xdr:cNvPr id="165" name="Oval 164">
            <a:extLst>
              <a:ext uri="{FF2B5EF4-FFF2-40B4-BE49-F238E27FC236}">
                <a16:creationId xmlns:a16="http://schemas.microsoft.com/office/drawing/2014/main" id="{7F98AF13-2DE4-6742-B40F-2819F9DE719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6" name="TextBox 165">
            <a:extLst>
              <a:ext uri="{FF2B5EF4-FFF2-40B4-BE49-F238E27FC236}">
                <a16:creationId xmlns:a16="http://schemas.microsoft.com/office/drawing/2014/main" id="{EAB12C1A-7121-2A46-A022-A873E7D883E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167" name="Group 166">
          <a:extLst>
            <a:ext uri="{FF2B5EF4-FFF2-40B4-BE49-F238E27FC236}">
              <a16:creationId xmlns:a16="http://schemas.microsoft.com/office/drawing/2014/main" id="{648A0B38-9ADD-C64A-A010-EF78C33378CB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168" name="Oval 167">
            <a:extLst>
              <a:ext uri="{FF2B5EF4-FFF2-40B4-BE49-F238E27FC236}">
                <a16:creationId xmlns:a16="http://schemas.microsoft.com/office/drawing/2014/main" id="{9E255C16-7EF3-E547-9C02-34BD08014C1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9" name="TextBox 168">
            <a:extLst>
              <a:ext uri="{FF2B5EF4-FFF2-40B4-BE49-F238E27FC236}">
                <a16:creationId xmlns:a16="http://schemas.microsoft.com/office/drawing/2014/main" id="{A65B5A50-B8DC-9443-B684-A8CEEFEEA7C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9525</xdr:colOff>
      <xdr:row>22</xdr:row>
      <xdr:rowOff>276225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3DFE63D7-5155-4445-BEC3-6E5B57ED0C9C}"/>
            </a:ext>
          </a:extLst>
        </xdr:cNvPr>
        <xdr:cNvGrpSpPr/>
      </xdr:nvGrpSpPr>
      <xdr:grpSpPr>
        <a:xfrm>
          <a:off x="595313" y="10896600"/>
          <a:ext cx="9525" cy="238125"/>
          <a:chOff x="5772150" y="1171575"/>
          <a:chExt cx="304800" cy="238125"/>
        </a:xfrm>
      </xdr:grpSpPr>
      <xdr:sp macro="" textlink="">
        <xdr:nvSpPr>
          <xdr:cNvPr id="171" name="Oval 170">
            <a:extLst>
              <a:ext uri="{FF2B5EF4-FFF2-40B4-BE49-F238E27FC236}">
                <a16:creationId xmlns:a16="http://schemas.microsoft.com/office/drawing/2014/main" id="{B65DA26D-0CF8-1A45-A8A9-6E686C5D00E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2" name="TextBox 171">
            <a:extLst>
              <a:ext uri="{FF2B5EF4-FFF2-40B4-BE49-F238E27FC236}">
                <a16:creationId xmlns:a16="http://schemas.microsoft.com/office/drawing/2014/main" id="{F7C4A3ED-3C5E-2F42-986D-4D89A05A6A53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4010C185-6260-014A-8412-53947A159042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174" name="Oval 173">
            <a:extLst>
              <a:ext uri="{FF2B5EF4-FFF2-40B4-BE49-F238E27FC236}">
                <a16:creationId xmlns:a16="http://schemas.microsoft.com/office/drawing/2014/main" id="{B91B86F3-5053-0B44-8807-606326667BD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5" name="TextBox 174">
            <a:extLst>
              <a:ext uri="{FF2B5EF4-FFF2-40B4-BE49-F238E27FC236}">
                <a16:creationId xmlns:a16="http://schemas.microsoft.com/office/drawing/2014/main" id="{62E7C652-02E0-DF48-BADC-761E59847F2B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9525</xdr:colOff>
      <xdr:row>25</xdr:row>
      <xdr:rowOff>276225</xdr:rowOff>
    </xdr:to>
    <xdr:grpSp>
      <xdr:nvGrpSpPr>
        <xdr:cNvPr id="176" name="Group 175">
          <a:extLst>
            <a:ext uri="{FF2B5EF4-FFF2-40B4-BE49-F238E27FC236}">
              <a16:creationId xmlns:a16="http://schemas.microsoft.com/office/drawing/2014/main" id="{963497BF-4521-944D-B822-BE29E2E3333E}"/>
            </a:ext>
          </a:extLst>
        </xdr:cNvPr>
        <xdr:cNvGrpSpPr/>
      </xdr:nvGrpSpPr>
      <xdr:grpSpPr>
        <a:xfrm>
          <a:off x="595313" y="12611100"/>
          <a:ext cx="9525" cy="238125"/>
          <a:chOff x="5772150" y="1171575"/>
          <a:chExt cx="304800" cy="238125"/>
        </a:xfrm>
      </xdr:grpSpPr>
      <xdr:sp macro="" textlink="">
        <xdr:nvSpPr>
          <xdr:cNvPr id="177" name="Oval 176">
            <a:extLst>
              <a:ext uri="{FF2B5EF4-FFF2-40B4-BE49-F238E27FC236}">
                <a16:creationId xmlns:a16="http://schemas.microsoft.com/office/drawing/2014/main" id="{34F1EE58-BF7B-A64B-9863-91058DA4EA6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78" name="TextBox 177">
            <a:extLst>
              <a:ext uri="{FF2B5EF4-FFF2-40B4-BE49-F238E27FC236}">
                <a16:creationId xmlns:a16="http://schemas.microsoft.com/office/drawing/2014/main" id="{DD4F0D3C-E19D-3445-ADCF-D232CF3D8CB4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179" name="Group 178">
          <a:extLst>
            <a:ext uri="{FF2B5EF4-FFF2-40B4-BE49-F238E27FC236}">
              <a16:creationId xmlns:a16="http://schemas.microsoft.com/office/drawing/2014/main" id="{EC3F5451-100D-5641-B11A-3A23104802AD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180" name="Oval 179">
            <a:extLst>
              <a:ext uri="{FF2B5EF4-FFF2-40B4-BE49-F238E27FC236}">
                <a16:creationId xmlns:a16="http://schemas.microsoft.com/office/drawing/2014/main" id="{9F16A8E4-3E1B-4B4A-8E6D-DE10AC392A7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1" name="TextBox 180">
            <a:extLst>
              <a:ext uri="{FF2B5EF4-FFF2-40B4-BE49-F238E27FC236}">
                <a16:creationId xmlns:a16="http://schemas.microsoft.com/office/drawing/2014/main" id="{651C9375-3E05-FF4D-9BE5-E10F4A07857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9525</xdr:colOff>
      <xdr:row>27</xdr:row>
      <xdr:rowOff>276225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FD66BE18-91E7-C949-85FA-1C077F1B6D44}"/>
            </a:ext>
          </a:extLst>
        </xdr:cNvPr>
        <xdr:cNvGrpSpPr/>
      </xdr:nvGrpSpPr>
      <xdr:grpSpPr>
        <a:xfrm>
          <a:off x="595313" y="13754100"/>
          <a:ext cx="9525" cy="238125"/>
          <a:chOff x="5772150" y="1171575"/>
          <a:chExt cx="304800" cy="238125"/>
        </a:xfrm>
      </xdr:grpSpPr>
      <xdr:sp macro="" textlink="">
        <xdr:nvSpPr>
          <xdr:cNvPr id="183" name="Oval 182">
            <a:extLst>
              <a:ext uri="{FF2B5EF4-FFF2-40B4-BE49-F238E27FC236}">
                <a16:creationId xmlns:a16="http://schemas.microsoft.com/office/drawing/2014/main" id="{58B3222B-10F9-174A-9AFC-BBBDCD7EC7C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4" name="TextBox 183">
            <a:extLst>
              <a:ext uri="{FF2B5EF4-FFF2-40B4-BE49-F238E27FC236}">
                <a16:creationId xmlns:a16="http://schemas.microsoft.com/office/drawing/2014/main" id="{474A42B1-4460-C44C-8E52-F69709360F1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185" name="Group 184">
          <a:extLst>
            <a:ext uri="{FF2B5EF4-FFF2-40B4-BE49-F238E27FC236}">
              <a16:creationId xmlns:a16="http://schemas.microsoft.com/office/drawing/2014/main" id="{78A691E5-A49B-1740-A9A8-CD9B196479C0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186" name="Oval 185">
            <a:extLst>
              <a:ext uri="{FF2B5EF4-FFF2-40B4-BE49-F238E27FC236}">
                <a16:creationId xmlns:a16="http://schemas.microsoft.com/office/drawing/2014/main" id="{B775DD0D-81A4-144C-81BC-26A24A1459B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87" name="TextBox 186">
            <a:extLst>
              <a:ext uri="{FF2B5EF4-FFF2-40B4-BE49-F238E27FC236}">
                <a16:creationId xmlns:a16="http://schemas.microsoft.com/office/drawing/2014/main" id="{3E5CDDFC-951B-4E49-AA00-4A51F76BB94F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9525</xdr:colOff>
      <xdr:row>30</xdr:row>
      <xdr:rowOff>276225</xdr:rowOff>
    </xdr:to>
    <xdr:grpSp>
      <xdr:nvGrpSpPr>
        <xdr:cNvPr id="188" name="Group 187">
          <a:extLst>
            <a:ext uri="{FF2B5EF4-FFF2-40B4-BE49-F238E27FC236}">
              <a16:creationId xmlns:a16="http://schemas.microsoft.com/office/drawing/2014/main" id="{3E5D1BC6-BCF2-6B41-A841-79E776CCEBE3}"/>
            </a:ext>
          </a:extLst>
        </xdr:cNvPr>
        <xdr:cNvGrpSpPr/>
      </xdr:nvGrpSpPr>
      <xdr:grpSpPr>
        <a:xfrm>
          <a:off x="595313" y="15468600"/>
          <a:ext cx="9525" cy="238125"/>
          <a:chOff x="5772150" y="1171575"/>
          <a:chExt cx="304800" cy="238125"/>
        </a:xfrm>
      </xdr:grpSpPr>
      <xdr:sp macro="" textlink="">
        <xdr:nvSpPr>
          <xdr:cNvPr id="189" name="Oval 188">
            <a:extLst>
              <a:ext uri="{FF2B5EF4-FFF2-40B4-BE49-F238E27FC236}">
                <a16:creationId xmlns:a16="http://schemas.microsoft.com/office/drawing/2014/main" id="{DAD48CB1-CE33-8247-9178-30A0CE51A7A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2476DBDE-407C-6E4E-B2DD-D808ECBB692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6C14037E-A41B-884F-9B13-FBEA21099E91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192" name="Oval 191">
            <a:extLst>
              <a:ext uri="{FF2B5EF4-FFF2-40B4-BE49-F238E27FC236}">
                <a16:creationId xmlns:a16="http://schemas.microsoft.com/office/drawing/2014/main" id="{D73E7B29-4D86-BD4C-9876-D5EFEB0C257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A47B1D59-368D-BB43-BACB-052AC003BC5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9525</xdr:colOff>
      <xdr:row>32</xdr:row>
      <xdr:rowOff>276225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CABC09CC-A237-1644-9AFD-7F581DEAE4B2}"/>
            </a:ext>
          </a:extLst>
        </xdr:cNvPr>
        <xdr:cNvGrpSpPr/>
      </xdr:nvGrpSpPr>
      <xdr:grpSpPr>
        <a:xfrm>
          <a:off x="595313" y="16611600"/>
          <a:ext cx="9525" cy="238125"/>
          <a:chOff x="5772150" y="1171575"/>
          <a:chExt cx="304800" cy="238125"/>
        </a:xfrm>
      </xdr:grpSpPr>
      <xdr:sp macro="" textlink="">
        <xdr:nvSpPr>
          <xdr:cNvPr id="195" name="Oval 194">
            <a:extLst>
              <a:ext uri="{FF2B5EF4-FFF2-40B4-BE49-F238E27FC236}">
                <a16:creationId xmlns:a16="http://schemas.microsoft.com/office/drawing/2014/main" id="{55F2DA84-BBBD-FA40-9D26-3318FFE0A117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96" name="TextBox 195">
            <a:extLst>
              <a:ext uri="{FF2B5EF4-FFF2-40B4-BE49-F238E27FC236}">
                <a16:creationId xmlns:a16="http://schemas.microsoft.com/office/drawing/2014/main" id="{E28F8F3B-FC96-2440-A3E0-94BA3405653E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10</xdr:row>
      <xdr:rowOff>38100</xdr:rowOff>
    </xdr:from>
    <xdr:to>
      <xdr:col>1</xdr:col>
      <xdr:colOff>19050</xdr:colOff>
      <xdr:row>10</xdr:row>
      <xdr:rowOff>276225</xdr:rowOff>
    </xdr:to>
    <xdr:grpSp>
      <xdr:nvGrpSpPr>
        <xdr:cNvPr id="212" name="Group 211">
          <a:extLst>
            <a:ext uri="{FF2B5EF4-FFF2-40B4-BE49-F238E27FC236}">
              <a16:creationId xmlns:a16="http://schemas.microsoft.com/office/drawing/2014/main" id="{6D74C606-6423-7241-AA0A-E79580A3B2FF}"/>
            </a:ext>
          </a:extLst>
        </xdr:cNvPr>
        <xdr:cNvGrpSpPr/>
      </xdr:nvGrpSpPr>
      <xdr:grpSpPr>
        <a:xfrm>
          <a:off x="595313" y="4038600"/>
          <a:ext cx="19050" cy="238125"/>
          <a:chOff x="5791200" y="1171575"/>
          <a:chExt cx="304800" cy="238125"/>
        </a:xfrm>
      </xdr:grpSpPr>
      <xdr:sp macro="" textlink="">
        <xdr:nvSpPr>
          <xdr:cNvPr id="213" name="Oval 212">
            <a:extLst>
              <a:ext uri="{FF2B5EF4-FFF2-40B4-BE49-F238E27FC236}">
                <a16:creationId xmlns:a16="http://schemas.microsoft.com/office/drawing/2014/main" id="{7831F681-D5BF-4344-882F-EC77E910DFA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4" name="TextBox 213">
            <a:extLst>
              <a:ext uri="{FF2B5EF4-FFF2-40B4-BE49-F238E27FC236}">
                <a16:creationId xmlns:a16="http://schemas.microsoft.com/office/drawing/2014/main" id="{66E9135A-A830-624E-A3CC-EC0B0D0783A1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11</xdr:row>
      <xdr:rowOff>38100</xdr:rowOff>
    </xdr:from>
    <xdr:to>
      <xdr:col>1</xdr:col>
      <xdr:colOff>9525</xdr:colOff>
      <xdr:row>11</xdr:row>
      <xdr:rowOff>276225</xdr:rowOff>
    </xdr:to>
    <xdr:grpSp>
      <xdr:nvGrpSpPr>
        <xdr:cNvPr id="215" name="Group 214">
          <a:extLst>
            <a:ext uri="{FF2B5EF4-FFF2-40B4-BE49-F238E27FC236}">
              <a16:creationId xmlns:a16="http://schemas.microsoft.com/office/drawing/2014/main" id="{ECAA5438-B24B-E042-A3DA-26D75E527C21}"/>
            </a:ext>
          </a:extLst>
        </xdr:cNvPr>
        <xdr:cNvGrpSpPr/>
      </xdr:nvGrpSpPr>
      <xdr:grpSpPr>
        <a:xfrm>
          <a:off x="595313" y="4610100"/>
          <a:ext cx="9525" cy="238125"/>
          <a:chOff x="5772150" y="1171575"/>
          <a:chExt cx="304800" cy="238125"/>
        </a:xfrm>
      </xdr:grpSpPr>
      <xdr:sp macro="" textlink="">
        <xdr:nvSpPr>
          <xdr:cNvPr id="216" name="Oval 215">
            <a:extLst>
              <a:ext uri="{FF2B5EF4-FFF2-40B4-BE49-F238E27FC236}">
                <a16:creationId xmlns:a16="http://schemas.microsoft.com/office/drawing/2014/main" id="{D9BCFBEE-D3FE-4843-8B06-6A283E568F61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17" name="TextBox 216">
            <a:extLst>
              <a:ext uri="{FF2B5EF4-FFF2-40B4-BE49-F238E27FC236}">
                <a16:creationId xmlns:a16="http://schemas.microsoft.com/office/drawing/2014/main" id="{89527B1E-4322-6342-94CC-37726EFB2C96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12</xdr:row>
      <xdr:rowOff>38100</xdr:rowOff>
    </xdr:from>
    <xdr:to>
      <xdr:col>1</xdr:col>
      <xdr:colOff>19050</xdr:colOff>
      <xdr:row>12</xdr:row>
      <xdr:rowOff>276225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7C3F198F-CA22-E548-92D2-B89D7B998960}"/>
            </a:ext>
          </a:extLst>
        </xdr:cNvPr>
        <xdr:cNvGrpSpPr/>
      </xdr:nvGrpSpPr>
      <xdr:grpSpPr>
        <a:xfrm>
          <a:off x="595313" y="5181600"/>
          <a:ext cx="19050" cy="238125"/>
          <a:chOff x="5791200" y="1171575"/>
          <a:chExt cx="304800" cy="238125"/>
        </a:xfrm>
      </xdr:grpSpPr>
      <xdr:sp macro="" textlink="">
        <xdr:nvSpPr>
          <xdr:cNvPr id="219" name="Oval 218">
            <a:extLst>
              <a:ext uri="{FF2B5EF4-FFF2-40B4-BE49-F238E27FC236}">
                <a16:creationId xmlns:a16="http://schemas.microsoft.com/office/drawing/2014/main" id="{FAE076E2-D63F-8946-BD94-DB8611ECB18C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0" name="TextBox 219">
            <a:extLst>
              <a:ext uri="{FF2B5EF4-FFF2-40B4-BE49-F238E27FC236}">
                <a16:creationId xmlns:a16="http://schemas.microsoft.com/office/drawing/2014/main" id="{4CFB544D-FC66-6A44-AAD3-1727E3CD18E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9525</xdr:colOff>
      <xdr:row>14</xdr:row>
      <xdr:rowOff>276225</xdr:rowOff>
    </xdr:to>
    <xdr:grpSp>
      <xdr:nvGrpSpPr>
        <xdr:cNvPr id="221" name="Group 220">
          <a:extLst>
            <a:ext uri="{FF2B5EF4-FFF2-40B4-BE49-F238E27FC236}">
              <a16:creationId xmlns:a16="http://schemas.microsoft.com/office/drawing/2014/main" id="{B481549E-EEEC-9B46-860C-908BA87EB026}"/>
            </a:ext>
          </a:extLst>
        </xdr:cNvPr>
        <xdr:cNvGrpSpPr/>
      </xdr:nvGrpSpPr>
      <xdr:grpSpPr>
        <a:xfrm>
          <a:off x="595313" y="6324600"/>
          <a:ext cx="9525" cy="238125"/>
          <a:chOff x="5772150" y="1171575"/>
          <a:chExt cx="304800" cy="238125"/>
        </a:xfrm>
      </xdr:grpSpPr>
      <xdr:sp macro="" textlink="">
        <xdr:nvSpPr>
          <xdr:cNvPr id="222" name="Oval 221">
            <a:extLst>
              <a:ext uri="{FF2B5EF4-FFF2-40B4-BE49-F238E27FC236}">
                <a16:creationId xmlns:a16="http://schemas.microsoft.com/office/drawing/2014/main" id="{90248A0A-41A7-0044-8216-0494A2C9BD0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3" name="TextBox 222">
            <a:extLst>
              <a:ext uri="{FF2B5EF4-FFF2-40B4-BE49-F238E27FC236}">
                <a16:creationId xmlns:a16="http://schemas.microsoft.com/office/drawing/2014/main" id="{7E1B4034-33A9-F147-842A-F15A637BEDD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19050</xdr:colOff>
      <xdr:row>15</xdr:row>
      <xdr:rowOff>276225</xdr:rowOff>
    </xdr:to>
    <xdr:grpSp>
      <xdr:nvGrpSpPr>
        <xdr:cNvPr id="224" name="Group 223">
          <a:extLst>
            <a:ext uri="{FF2B5EF4-FFF2-40B4-BE49-F238E27FC236}">
              <a16:creationId xmlns:a16="http://schemas.microsoft.com/office/drawing/2014/main" id="{11A79BD5-1F38-F74B-A528-9A3CBE0B5954}"/>
            </a:ext>
          </a:extLst>
        </xdr:cNvPr>
        <xdr:cNvGrpSpPr/>
      </xdr:nvGrpSpPr>
      <xdr:grpSpPr>
        <a:xfrm>
          <a:off x="595313" y="6896100"/>
          <a:ext cx="19050" cy="238125"/>
          <a:chOff x="5791200" y="1171575"/>
          <a:chExt cx="304800" cy="238125"/>
        </a:xfrm>
      </xdr:grpSpPr>
      <xdr:sp macro="" textlink="">
        <xdr:nvSpPr>
          <xdr:cNvPr id="225" name="Oval 224">
            <a:extLst>
              <a:ext uri="{FF2B5EF4-FFF2-40B4-BE49-F238E27FC236}">
                <a16:creationId xmlns:a16="http://schemas.microsoft.com/office/drawing/2014/main" id="{3B4C1E93-FCCF-7C49-A1E3-20DD86BA947E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6" name="TextBox 225">
            <a:extLst>
              <a:ext uri="{FF2B5EF4-FFF2-40B4-BE49-F238E27FC236}">
                <a16:creationId xmlns:a16="http://schemas.microsoft.com/office/drawing/2014/main" id="{02CEDC89-59A0-E348-9048-EB3D6DFBB195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16</xdr:row>
      <xdr:rowOff>38100</xdr:rowOff>
    </xdr:from>
    <xdr:to>
      <xdr:col>1</xdr:col>
      <xdr:colOff>9525</xdr:colOff>
      <xdr:row>16</xdr:row>
      <xdr:rowOff>276225</xdr:rowOff>
    </xdr:to>
    <xdr:grpSp>
      <xdr:nvGrpSpPr>
        <xdr:cNvPr id="227" name="Group 226">
          <a:extLst>
            <a:ext uri="{FF2B5EF4-FFF2-40B4-BE49-F238E27FC236}">
              <a16:creationId xmlns:a16="http://schemas.microsoft.com/office/drawing/2014/main" id="{71465DC5-160A-AA41-BF99-9A351644B0B8}"/>
            </a:ext>
          </a:extLst>
        </xdr:cNvPr>
        <xdr:cNvGrpSpPr/>
      </xdr:nvGrpSpPr>
      <xdr:grpSpPr>
        <a:xfrm>
          <a:off x="595313" y="7467600"/>
          <a:ext cx="9525" cy="238125"/>
          <a:chOff x="5772150" y="1171575"/>
          <a:chExt cx="304800" cy="238125"/>
        </a:xfrm>
      </xdr:grpSpPr>
      <xdr:sp macro="" textlink="">
        <xdr:nvSpPr>
          <xdr:cNvPr id="228" name="Oval 227">
            <a:extLst>
              <a:ext uri="{FF2B5EF4-FFF2-40B4-BE49-F238E27FC236}">
                <a16:creationId xmlns:a16="http://schemas.microsoft.com/office/drawing/2014/main" id="{556AF44E-2D0B-F64A-965A-2E519EE1299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29" name="TextBox 228">
            <a:extLst>
              <a:ext uri="{FF2B5EF4-FFF2-40B4-BE49-F238E27FC236}">
                <a16:creationId xmlns:a16="http://schemas.microsoft.com/office/drawing/2014/main" id="{493BDE6D-7F6B-1A4F-BBF5-BF6D85BC4E92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17</xdr:row>
      <xdr:rowOff>38100</xdr:rowOff>
    </xdr:from>
    <xdr:to>
      <xdr:col>1</xdr:col>
      <xdr:colOff>19050</xdr:colOff>
      <xdr:row>17</xdr:row>
      <xdr:rowOff>276225</xdr:rowOff>
    </xdr:to>
    <xdr:grpSp>
      <xdr:nvGrpSpPr>
        <xdr:cNvPr id="230" name="Group 229">
          <a:extLst>
            <a:ext uri="{FF2B5EF4-FFF2-40B4-BE49-F238E27FC236}">
              <a16:creationId xmlns:a16="http://schemas.microsoft.com/office/drawing/2014/main" id="{E9FB8D03-592D-9147-90CB-AC9ADA403387}"/>
            </a:ext>
          </a:extLst>
        </xdr:cNvPr>
        <xdr:cNvGrpSpPr/>
      </xdr:nvGrpSpPr>
      <xdr:grpSpPr>
        <a:xfrm>
          <a:off x="595313" y="8039100"/>
          <a:ext cx="19050" cy="238125"/>
          <a:chOff x="5791200" y="1171575"/>
          <a:chExt cx="304800" cy="238125"/>
        </a:xfrm>
      </xdr:grpSpPr>
      <xdr:sp macro="" textlink="">
        <xdr:nvSpPr>
          <xdr:cNvPr id="231" name="Oval 230">
            <a:extLst>
              <a:ext uri="{FF2B5EF4-FFF2-40B4-BE49-F238E27FC236}">
                <a16:creationId xmlns:a16="http://schemas.microsoft.com/office/drawing/2014/main" id="{FEC22318-5692-CF42-8C35-31922C32298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2" name="TextBox 231">
            <a:extLst>
              <a:ext uri="{FF2B5EF4-FFF2-40B4-BE49-F238E27FC236}">
                <a16:creationId xmlns:a16="http://schemas.microsoft.com/office/drawing/2014/main" id="{2AEC3B6F-A6F0-794A-832A-6E393B443A65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19</xdr:row>
      <xdr:rowOff>38100</xdr:rowOff>
    </xdr:from>
    <xdr:to>
      <xdr:col>1</xdr:col>
      <xdr:colOff>9525</xdr:colOff>
      <xdr:row>19</xdr:row>
      <xdr:rowOff>276225</xdr:rowOff>
    </xdr:to>
    <xdr:grpSp>
      <xdr:nvGrpSpPr>
        <xdr:cNvPr id="233" name="Group 232">
          <a:extLst>
            <a:ext uri="{FF2B5EF4-FFF2-40B4-BE49-F238E27FC236}">
              <a16:creationId xmlns:a16="http://schemas.microsoft.com/office/drawing/2014/main" id="{35FAB577-B770-A84C-80EC-07CC978B6B5F}"/>
            </a:ext>
          </a:extLst>
        </xdr:cNvPr>
        <xdr:cNvGrpSpPr/>
      </xdr:nvGrpSpPr>
      <xdr:grpSpPr>
        <a:xfrm>
          <a:off x="595313" y="9182100"/>
          <a:ext cx="9525" cy="238125"/>
          <a:chOff x="5772150" y="1171575"/>
          <a:chExt cx="304800" cy="238125"/>
        </a:xfrm>
      </xdr:grpSpPr>
      <xdr:sp macro="" textlink="">
        <xdr:nvSpPr>
          <xdr:cNvPr id="234" name="Oval 233">
            <a:extLst>
              <a:ext uri="{FF2B5EF4-FFF2-40B4-BE49-F238E27FC236}">
                <a16:creationId xmlns:a16="http://schemas.microsoft.com/office/drawing/2014/main" id="{EA72E474-D4CE-0C44-91A5-CCB03C25EA3B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5" name="TextBox 234">
            <a:extLst>
              <a:ext uri="{FF2B5EF4-FFF2-40B4-BE49-F238E27FC236}">
                <a16:creationId xmlns:a16="http://schemas.microsoft.com/office/drawing/2014/main" id="{82BF7AA5-AF17-FA49-82E6-A926B65B1445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20</xdr:row>
      <xdr:rowOff>38100</xdr:rowOff>
    </xdr:from>
    <xdr:to>
      <xdr:col>1</xdr:col>
      <xdr:colOff>19050</xdr:colOff>
      <xdr:row>20</xdr:row>
      <xdr:rowOff>276225</xdr:rowOff>
    </xdr:to>
    <xdr:grpSp>
      <xdr:nvGrpSpPr>
        <xdr:cNvPr id="236" name="Group 235">
          <a:extLst>
            <a:ext uri="{FF2B5EF4-FFF2-40B4-BE49-F238E27FC236}">
              <a16:creationId xmlns:a16="http://schemas.microsoft.com/office/drawing/2014/main" id="{C3C001A4-063F-B940-8CEA-859401C5FA9C}"/>
            </a:ext>
          </a:extLst>
        </xdr:cNvPr>
        <xdr:cNvGrpSpPr/>
      </xdr:nvGrpSpPr>
      <xdr:grpSpPr>
        <a:xfrm>
          <a:off x="595313" y="9753600"/>
          <a:ext cx="19050" cy="238125"/>
          <a:chOff x="5791200" y="1171575"/>
          <a:chExt cx="304800" cy="238125"/>
        </a:xfrm>
      </xdr:grpSpPr>
      <xdr:sp macro="" textlink="">
        <xdr:nvSpPr>
          <xdr:cNvPr id="237" name="Oval 236">
            <a:extLst>
              <a:ext uri="{FF2B5EF4-FFF2-40B4-BE49-F238E27FC236}">
                <a16:creationId xmlns:a16="http://schemas.microsoft.com/office/drawing/2014/main" id="{495CBB5C-CABB-1D42-9B28-2B8BA96AA42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8" name="TextBox 237">
            <a:extLst>
              <a:ext uri="{FF2B5EF4-FFF2-40B4-BE49-F238E27FC236}">
                <a16:creationId xmlns:a16="http://schemas.microsoft.com/office/drawing/2014/main" id="{FCE80CEC-BFD9-4140-A517-43819F1ED692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21</xdr:row>
      <xdr:rowOff>38100</xdr:rowOff>
    </xdr:from>
    <xdr:to>
      <xdr:col>1</xdr:col>
      <xdr:colOff>9525</xdr:colOff>
      <xdr:row>21</xdr:row>
      <xdr:rowOff>276225</xdr:rowOff>
    </xdr:to>
    <xdr:grpSp>
      <xdr:nvGrpSpPr>
        <xdr:cNvPr id="239" name="Group 238">
          <a:extLst>
            <a:ext uri="{FF2B5EF4-FFF2-40B4-BE49-F238E27FC236}">
              <a16:creationId xmlns:a16="http://schemas.microsoft.com/office/drawing/2014/main" id="{70D4B3CA-0D5D-EA4D-AA76-823A33183C96}"/>
            </a:ext>
          </a:extLst>
        </xdr:cNvPr>
        <xdr:cNvGrpSpPr/>
      </xdr:nvGrpSpPr>
      <xdr:grpSpPr>
        <a:xfrm>
          <a:off x="595313" y="10325100"/>
          <a:ext cx="9525" cy="238125"/>
          <a:chOff x="5772150" y="1171575"/>
          <a:chExt cx="304800" cy="238125"/>
        </a:xfrm>
      </xdr:grpSpPr>
      <xdr:sp macro="" textlink="">
        <xdr:nvSpPr>
          <xdr:cNvPr id="240" name="Oval 239">
            <a:extLst>
              <a:ext uri="{FF2B5EF4-FFF2-40B4-BE49-F238E27FC236}">
                <a16:creationId xmlns:a16="http://schemas.microsoft.com/office/drawing/2014/main" id="{46BEA642-0737-1A40-B62C-A1BBD3DA7114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1" name="TextBox 240">
            <a:extLst>
              <a:ext uri="{FF2B5EF4-FFF2-40B4-BE49-F238E27FC236}">
                <a16:creationId xmlns:a16="http://schemas.microsoft.com/office/drawing/2014/main" id="{B83362F9-5525-5E46-B84C-E7F625847541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22</xdr:row>
      <xdr:rowOff>38100</xdr:rowOff>
    </xdr:from>
    <xdr:to>
      <xdr:col>1</xdr:col>
      <xdr:colOff>19050</xdr:colOff>
      <xdr:row>22</xdr:row>
      <xdr:rowOff>276225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76EA0924-D4D2-8F4A-8ED2-B2C6264C2941}"/>
            </a:ext>
          </a:extLst>
        </xdr:cNvPr>
        <xdr:cNvGrpSpPr/>
      </xdr:nvGrpSpPr>
      <xdr:grpSpPr>
        <a:xfrm>
          <a:off x="595313" y="10896600"/>
          <a:ext cx="19050" cy="238125"/>
          <a:chOff x="5791200" y="1171575"/>
          <a:chExt cx="304800" cy="238125"/>
        </a:xfrm>
      </xdr:grpSpPr>
      <xdr:sp macro="" textlink="">
        <xdr:nvSpPr>
          <xdr:cNvPr id="243" name="Oval 242">
            <a:extLst>
              <a:ext uri="{FF2B5EF4-FFF2-40B4-BE49-F238E27FC236}">
                <a16:creationId xmlns:a16="http://schemas.microsoft.com/office/drawing/2014/main" id="{38C24856-786C-F146-9F67-89243E9207A6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4" name="TextBox 243">
            <a:extLst>
              <a:ext uri="{FF2B5EF4-FFF2-40B4-BE49-F238E27FC236}">
                <a16:creationId xmlns:a16="http://schemas.microsoft.com/office/drawing/2014/main" id="{ED33494E-E93C-FF40-B010-2E51E2620B98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38100</xdr:rowOff>
    </xdr:from>
    <xdr:to>
      <xdr:col>1</xdr:col>
      <xdr:colOff>9525</xdr:colOff>
      <xdr:row>24</xdr:row>
      <xdr:rowOff>276225</xdr:rowOff>
    </xdr:to>
    <xdr:grpSp>
      <xdr:nvGrpSpPr>
        <xdr:cNvPr id="245" name="Group 244">
          <a:extLst>
            <a:ext uri="{FF2B5EF4-FFF2-40B4-BE49-F238E27FC236}">
              <a16:creationId xmlns:a16="http://schemas.microsoft.com/office/drawing/2014/main" id="{FAA0420E-36EC-BA44-B45F-4998A83E3DB1}"/>
            </a:ext>
          </a:extLst>
        </xdr:cNvPr>
        <xdr:cNvGrpSpPr/>
      </xdr:nvGrpSpPr>
      <xdr:grpSpPr>
        <a:xfrm>
          <a:off x="595313" y="12039600"/>
          <a:ext cx="9525" cy="238125"/>
          <a:chOff x="5772150" y="1171575"/>
          <a:chExt cx="304800" cy="238125"/>
        </a:xfrm>
      </xdr:grpSpPr>
      <xdr:sp macro="" textlink="">
        <xdr:nvSpPr>
          <xdr:cNvPr id="246" name="Oval 245">
            <a:extLst>
              <a:ext uri="{FF2B5EF4-FFF2-40B4-BE49-F238E27FC236}">
                <a16:creationId xmlns:a16="http://schemas.microsoft.com/office/drawing/2014/main" id="{C58E638F-E68C-774A-A47D-A1FDB8D7EB18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47" name="TextBox 246">
            <a:extLst>
              <a:ext uri="{FF2B5EF4-FFF2-40B4-BE49-F238E27FC236}">
                <a16:creationId xmlns:a16="http://schemas.microsoft.com/office/drawing/2014/main" id="{906B5E90-E29A-884C-9D4D-6C7079108877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25</xdr:row>
      <xdr:rowOff>38100</xdr:rowOff>
    </xdr:from>
    <xdr:to>
      <xdr:col>1</xdr:col>
      <xdr:colOff>19050</xdr:colOff>
      <xdr:row>25</xdr:row>
      <xdr:rowOff>276225</xdr:rowOff>
    </xdr:to>
    <xdr:grpSp>
      <xdr:nvGrpSpPr>
        <xdr:cNvPr id="248" name="Group 247">
          <a:extLst>
            <a:ext uri="{FF2B5EF4-FFF2-40B4-BE49-F238E27FC236}">
              <a16:creationId xmlns:a16="http://schemas.microsoft.com/office/drawing/2014/main" id="{B3BF439C-2FE5-2744-AF09-403F0F8E0D95}"/>
            </a:ext>
          </a:extLst>
        </xdr:cNvPr>
        <xdr:cNvGrpSpPr/>
      </xdr:nvGrpSpPr>
      <xdr:grpSpPr>
        <a:xfrm>
          <a:off x="595313" y="12611100"/>
          <a:ext cx="19050" cy="238125"/>
          <a:chOff x="5791200" y="1171575"/>
          <a:chExt cx="304800" cy="238125"/>
        </a:xfrm>
      </xdr:grpSpPr>
      <xdr:sp macro="" textlink="">
        <xdr:nvSpPr>
          <xdr:cNvPr id="249" name="Oval 248">
            <a:extLst>
              <a:ext uri="{FF2B5EF4-FFF2-40B4-BE49-F238E27FC236}">
                <a16:creationId xmlns:a16="http://schemas.microsoft.com/office/drawing/2014/main" id="{BBA3841F-1189-2D4B-B5AA-01E19C30919F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0" name="TextBox 249">
            <a:extLst>
              <a:ext uri="{FF2B5EF4-FFF2-40B4-BE49-F238E27FC236}">
                <a16:creationId xmlns:a16="http://schemas.microsoft.com/office/drawing/2014/main" id="{7DEF8431-FA4B-9243-A2EE-59CA2702F796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26</xdr:row>
      <xdr:rowOff>38100</xdr:rowOff>
    </xdr:from>
    <xdr:to>
      <xdr:col>1</xdr:col>
      <xdr:colOff>9525</xdr:colOff>
      <xdr:row>26</xdr:row>
      <xdr:rowOff>276225</xdr:rowOff>
    </xdr:to>
    <xdr:grpSp>
      <xdr:nvGrpSpPr>
        <xdr:cNvPr id="251" name="Group 250">
          <a:extLst>
            <a:ext uri="{FF2B5EF4-FFF2-40B4-BE49-F238E27FC236}">
              <a16:creationId xmlns:a16="http://schemas.microsoft.com/office/drawing/2014/main" id="{72DA12EA-6868-8140-A281-A1407B78D0ED}"/>
            </a:ext>
          </a:extLst>
        </xdr:cNvPr>
        <xdr:cNvGrpSpPr/>
      </xdr:nvGrpSpPr>
      <xdr:grpSpPr>
        <a:xfrm>
          <a:off x="595313" y="13182600"/>
          <a:ext cx="9525" cy="238125"/>
          <a:chOff x="5772150" y="1171575"/>
          <a:chExt cx="304800" cy="238125"/>
        </a:xfrm>
      </xdr:grpSpPr>
      <xdr:sp macro="" textlink="">
        <xdr:nvSpPr>
          <xdr:cNvPr id="252" name="Oval 251">
            <a:extLst>
              <a:ext uri="{FF2B5EF4-FFF2-40B4-BE49-F238E27FC236}">
                <a16:creationId xmlns:a16="http://schemas.microsoft.com/office/drawing/2014/main" id="{B80F937A-1732-264F-BA53-04B762FE89E0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3" name="TextBox 252">
            <a:extLst>
              <a:ext uri="{FF2B5EF4-FFF2-40B4-BE49-F238E27FC236}">
                <a16:creationId xmlns:a16="http://schemas.microsoft.com/office/drawing/2014/main" id="{39787578-753A-AA47-8301-160012ED3E7A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27</xdr:row>
      <xdr:rowOff>38100</xdr:rowOff>
    </xdr:from>
    <xdr:to>
      <xdr:col>1</xdr:col>
      <xdr:colOff>19050</xdr:colOff>
      <xdr:row>27</xdr:row>
      <xdr:rowOff>276225</xdr:rowOff>
    </xdr:to>
    <xdr:grpSp>
      <xdr:nvGrpSpPr>
        <xdr:cNvPr id="254" name="Group 253">
          <a:extLst>
            <a:ext uri="{FF2B5EF4-FFF2-40B4-BE49-F238E27FC236}">
              <a16:creationId xmlns:a16="http://schemas.microsoft.com/office/drawing/2014/main" id="{463695B3-A68A-DE44-815F-05F3CAF63C5E}"/>
            </a:ext>
          </a:extLst>
        </xdr:cNvPr>
        <xdr:cNvGrpSpPr/>
      </xdr:nvGrpSpPr>
      <xdr:grpSpPr>
        <a:xfrm>
          <a:off x="595313" y="13754100"/>
          <a:ext cx="19050" cy="238125"/>
          <a:chOff x="5791200" y="1171575"/>
          <a:chExt cx="304800" cy="238125"/>
        </a:xfrm>
      </xdr:grpSpPr>
      <xdr:sp macro="" textlink="">
        <xdr:nvSpPr>
          <xdr:cNvPr id="255" name="Oval 254">
            <a:extLst>
              <a:ext uri="{FF2B5EF4-FFF2-40B4-BE49-F238E27FC236}">
                <a16:creationId xmlns:a16="http://schemas.microsoft.com/office/drawing/2014/main" id="{0BBEDA3D-1ACD-644C-9102-04080AD053D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6" name="TextBox 255">
            <a:extLst>
              <a:ext uri="{FF2B5EF4-FFF2-40B4-BE49-F238E27FC236}">
                <a16:creationId xmlns:a16="http://schemas.microsoft.com/office/drawing/2014/main" id="{ACEC0208-E24A-0C46-B2E7-EB1AC9A274D4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9525</xdr:colOff>
      <xdr:row>29</xdr:row>
      <xdr:rowOff>276225</xdr:rowOff>
    </xdr:to>
    <xdr:grpSp>
      <xdr:nvGrpSpPr>
        <xdr:cNvPr id="257" name="Group 256">
          <a:extLst>
            <a:ext uri="{FF2B5EF4-FFF2-40B4-BE49-F238E27FC236}">
              <a16:creationId xmlns:a16="http://schemas.microsoft.com/office/drawing/2014/main" id="{6A9B34BA-7661-2F4C-A751-8E8C7200F906}"/>
            </a:ext>
          </a:extLst>
        </xdr:cNvPr>
        <xdr:cNvGrpSpPr/>
      </xdr:nvGrpSpPr>
      <xdr:grpSpPr>
        <a:xfrm>
          <a:off x="595313" y="14897100"/>
          <a:ext cx="9525" cy="238125"/>
          <a:chOff x="5772150" y="1171575"/>
          <a:chExt cx="304800" cy="238125"/>
        </a:xfrm>
      </xdr:grpSpPr>
      <xdr:sp macro="" textlink="">
        <xdr:nvSpPr>
          <xdr:cNvPr id="258" name="Oval 257">
            <a:extLst>
              <a:ext uri="{FF2B5EF4-FFF2-40B4-BE49-F238E27FC236}">
                <a16:creationId xmlns:a16="http://schemas.microsoft.com/office/drawing/2014/main" id="{6FACF116-B787-C340-8793-CB3702854F55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59" name="TextBox 258">
            <a:extLst>
              <a:ext uri="{FF2B5EF4-FFF2-40B4-BE49-F238E27FC236}">
                <a16:creationId xmlns:a16="http://schemas.microsoft.com/office/drawing/2014/main" id="{3C7850A4-6DE5-084F-9F5E-F892CE90B9DD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19050</xdr:colOff>
      <xdr:row>30</xdr:row>
      <xdr:rowOff>276225</xdr:rowOff>
    </xdr:to>
    <xdr:grpSp>
      <xdr:nvGrpSpPr>
        <xdr:cNvPr id="260" name="Group 259">
          <a:extLst>
            <a:ext uri="{FF2B5EF4-FFF2-40B4-BE49-F238E27FC236}">
              <a16:creationId xmlns:a16="http://schemas.microsoft.com/office/drawing/2014/main" id="{EB9062E5-6121-6242-8955-7E104FBB182C}"/>
            </a:ext>
          </a:extLst>
        </xdr:cNvPr>
        <xdr:cNvGrpSpPr/>
      </xdr:nvGrpSpPr>
      <xdr:grpSpPr>
        <a:xfrm>
          <a:off x="595313" y="15468600"/>
          <a:ext cx="19050" cy="238125"/>
          <a:chOff x="5791200" y="1171575"/>
          <a:chExt cx="304800" cy="238125"/>
        </a:xfrm>
      </xdr:grpSpPr>
      <xdr:sp macro="" textlink="">
        <xdr:nvSpPr>
          <xdr:cNvPr id="261" name="Oval 260">
            <a:extLst>
              <a:ext uri="{FF2B5EF4-FFF2-40B4-BE49-F238E27FC236}">
                <a16:creationId xmlns:a16="http://schemas.microsoft.com/office/drawing/2014/main" id="{F96004E8-450D-9148-9D62-293CDBAE0FAD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2" name="TextBox 261">
            <a:extLst>
              <a:ext uri="{FF2B5EF4-FFF2-40B4-BE49-F238E27FC236}">
                <a16:creationId xmlns:a16="http://schemas.microsoft.com/office/drawing/2014/main" id="{2961EAE7-566A-D646-9065-8E48AFBC5FF3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9525</xdr:colOff>
      <xdr:row>31</xdr:row>
      <xdr:rowOff>276225</xdr:rowOff>
    </xdr:to>
    <xdr:grpSp>
      <xdr:nvGrpSpPr>
        <xdr:cNvPr id="263" name="Group 262">
          <a:extLst>
            <a:ext uri="{FF2B5EF4-FFF2-40B4-BE49-F238E27FC236}">
              <a16:creationId xmlns:a16="http://schemas.microsoft.com/office/drawing/2014/main" id="{BF0378DD-B4A7-9443-BDC6-C5D6EF9D6D03}"/>
            </a:ext>
          </a:extLst>
        </xdr:cNvPr>
        <xdr:cNvGrpSpPr/>
      </xdr:nvGrpSpPr>
      <xdr:grpSpPr>
        <a:xfrm>
          <a:off x="595313" y="16040100"/>
          <a:ext cx="9525" cy="238125"/>
          <a:chOff x="5772150" y="1171575"/>
          <a:chExt cx="304800" cy="238125"/>
        </a:xfrm>
      </xdr:grpSpPr>
      <xdr:sp macro="" textlink="">
        <xdr:nvSpPr>
          <xdr:cNvPr id="264" name="Oval 263">
            <a:extLst>
              <a:ext uri="{FF2B5EF4-FFF2-40B4-BE49-F238E27FC236}">
                <a16:creationId xmlns:a16="http://schemas.microsoft.com/office/drawing/2014/main" id="{77F0E9A8-38EF-4746-ACF8-D023F7A44033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5" name="TextBox 264">
            <a:extLst>
              <a:ext uri="{FF2B5EF4-FFF2-40B4-BE49-F238E27FC236}">
                <a16:creationId xmlns:a16="http://schemas.microsoft.com/office/drawing/2014/main" id="{96D34352-C61E-CD48-A7C2-956F9226B650}"/>
              </a:ext>
            </a:extLst>
          </xdr:cNvPr>
          <xdr:cNvSpPr txBox="1"/>
        </xdr:nvSpPr>
        <xdr:spPr>
          <a:xfrm>
            <a:off x="577215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M</a:t>
            </a:r>
          </a:p>
        </xdr:txBody>
      </xdr:sp>
    </xdr:grp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19050</xdr:colOff>
      <xdr:row>32</xdr:row>
      <xdr:rowOff>276225</xdr:rowOff>
    </xdr:to>
    <xdr:grpSp>
      <xdr:nvGrpSpPr>
        <xdr:cNvPr id="266" name="Group 265">
          <a:extLst>
            <a:ext uri="{FF2B5EF4-FFF2-40B4-BE49-F238E27FC236}">
              <a16:creationId xmlns:a16="http://schemas.microsoft.com/office/drawing/2014/main" id="{3A82C7CF-D693-D64D-95D4-B3CFA0920375}"/>
            </a:ext>
          </a:extLst>
        </xdr:cNvPr>
        <xdr:cNvGrpSpPr/>
      </xdr:nvGrpSpPr>
      <xdr:grpSpPr>
        <a:xfrm>
          <a:off x="595313" y="16611600"/>
          <a:ext cx="19050" cy="238125"/>
          <a:chOff x="5791200" y="1171575"/>
          <a:chExt cx="304800" cy="238125"/>
        </a:xfrm>
      </xdr:grpSpPr>
      <xdr:sp macro="" textlink="">
        <xdr:nvSpPr>
          <xdr:cNvPr id="267" name="Oval 266">
            <a:extLst>
              <a:ext uri="{FF2B5EF4-FFF2-40B4-BE49-F238E27FC236}">
                <a16:creationId xmlns:a16="http://schemas.microsoft.com/office/drawing/2014/main" id="{182A3CCD-9565-F04C-B16D-76C6C499CD22}"/>
              </a:ext>
            </a:extLst>
          </xdr:cNvPr>
          <xdr:cNvSpPr/>
        </xdr:nvSpPr>
        <xdr:spPr>
          <a:xfrm>
            <a:off x="5819775" y="1181100"/>
            <a:ext cx="209550" cy="209550"/>
          </a:xfrm>
          <a:prstGeom prst="ellipse">
            <a:avLst/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68" name="TextBox 267">
            <a:extLst>
              <a:ext uri="{FF2B5EF4-FFF2-40B4-BE49-F238E27FC236}">
                <a16:creationId xmlns:a16="http://schemas.microsoft.com/office/drawing/2014/main" id="{A0ED94BC-0955-8142-A48D-694E9BC98D3D}"/>
              </a:ext>
            </a:extLst>
          </xdr:cNvPr>
          <xdr:cNvSpPr txBox="1"/>
        </xdr:nvSpPr>
        <xdr:spPr>
          <a:xfrm>
            <a:off x="5791200" y="1171575"/>
            <a:ext cx="30480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900" b="1">
                <a:solidFill>
                  <a:schemeClr val="bg1"/>
                </a:solidFill>
                <a:latin typeface="Georgia" panose="02040502050405020303" pitchFamily="18" charset="0"/>
              </a:rPr>
              <a:t>F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xedpennant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lf.org.au/courseratin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A39"/>
  <sheetViews>
    <sheetView tabSelected="1" zoomScale="60" zoomScaleNormal="60" workbookViewId="0">
      <selection activeCell="K9" sqref="K9:N9"/>
    </sheetView>
  </sheetViews>
  <sheetFormatPr defaultColWidth="8.85546875" defaultRowHeight="23.25" x14ac:dyDescent="0.35"/>
  <cols>
    <col min="1" max="52" width="5.85546875" style="1" customWidth="1"/>
    <col min="53" max="53" width="4.85546875" style="1" customWidth="1"/>
    <col min="54" max="16384" width="8.85546875" style="1"/>
  </cols>
  <sheetData>
    <row r="2" spans="1:52" ht="15" customHeight="1" x14ac:dyDescent="0.35">
      <c r="AU2" s="6" t="s">
        <v>7</v>
      </c>
    </row>
    <row r="3" spans="1:52" ht="15" customHeight="1" x14ac:dyDescent="0.35">
      <c r="AU3" s="6" t="s">
        <v>44</v>
      </c>
    </row>
    <row r="4" spans="1:52" ht="15" customHeight="1" x14ac:dyDescent="0.35">
      <c r="AU4" s="6" t="s">
        <v>43</v>
      </c>
    </row>
    <row r="5" spans="1:52" ht="15" customHeight="1" x14ac:dyDescent="0.35">
      <c r="AU5" s="6" t="s">
        <v>4</v>
      </c>
    </row>
    <row r="6" spans="1:52" ht="15" customHeight="1" x14ac:dyDescent="0.35">
      <c r="AM6" s="1" t="s">
        <v>2</v>
      </c>
    </row>
    <row r="7" spans="1:52" ht="45" customHeight="1" x14ac:dyDescent="0.35">
      <c r="A7" s="44" t="s">
        <v>49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</row>
    <row r="8" spans="1:52" ht="51.75" customHeight="1" x14ac:dyDescent="0.35">
      <c r="A8" s="2"/>
      <c r="B8" s="2"/>
      <c r="AJ8" s="1" t="s">
        <v>2</v>
      </c>
    </row>
    <row r="9" spans="1:52" ht="45" customHeight="1" x14ac:dyDescent="0.35">
      <c r="A9" s="3"/>
      <c r="B9" s="3"/>
      <c r="I9" s="62" t="s">
        <v>27</v>
      </c>
      <c r="J9" s="62"/>
      <c r="K9" s="66"/>
      <c r="L9" s="66"/>
      <c r="M9" s="66"/>
      <c r="N9" s="66"/>
      <c r="O9" s="62" t="s">
        <v>26</v>
      </c>
      <c r="P9" s="62"/>
      <c r="Q9" s="62"/>
      <c r="R9" s="62"/>
      <c r="S9" s="65"/>
      <c r="T9" s="65"/>
      <c r="U9" s="65"/>
      <c r="V9" s="65"/>
      <c r="W9" s="65"/>
      <c r="X9" s="65"/>
      <c r="Y9" s="65"/>
      <c r="Z9" s="65"/>
      <c r="AA9" s="65"/>
      <c r="AB9" s="65"/>
      <c r="AC9" s="51" t="s">
        <v>47</v>
      </c>
      <c r="AD9" s="51"/>
      <c r="AE9" s="51"/>
      <c r="AF9" s="51"/>
      <c r="AG9" s="62" t="s">
        <v>30</v>
      </c>
      <c r="AH9" s="62"/>
      <c r="AI9" s="62"/>
      <c r="AJ9" s="65"/>
      <c r="AK9" s="65"/>
      <c r="AL9" s="65"/>
      <c r="AM9" s="65"/>
      <c r="AN9" s="65"/>
      <c r="AO9" s="65"/>
      <c r="AP9" s="65"/>
    </row>
    <row r="10" spans="1:52" ht="45" customHeight="1" x14ac:dyDescent="0.35">
      <c r="A10" s="2"/>
      <c r="B10" s="2"/>
      <c r="D10" s="3"/>
      <c r="E10" s="3"/>
    </row>
    <row r="11" spans="1:52" ht="45" customHeight="1" x14ac:dyDescent="0.35">
      <c r="A11" s="2"/>
      <c r="B11" s="2"/>
      <c r="D11" s="3"/>
      <c r="E11" s="3"/>
    </row>
    <row r="12" spans="1:52" ht="45" customHeight="1" x14ac:dyDescent="0.35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4" t="s">
        <v>50</v>
      </c>
      <c r="O12" s="64"/>
      <c r="P12" s="64"/>
      <c r="Q12" s="64"/>
      <c r="R12" s="64"/>
      <c r="S12" s="64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4" t="s">
        <v>51</v>
      </c>
      <c r="AO12" s="64"/>
      <c r="AP12" s="64"/>
      <c r="AQ12" s="64"/>
      <c r="AR12" s="64"/>
      <c r="AS12" s="64"/>
    </row>
    <row r="13" spans="1:52" ht="15" customHeight="1" x14ac:dyDescent="0.35">
      <c r="N13" s="2"/>
      <c r="O13" s="2"/>
      <c r="AJ13" s="2"/>
      <c r="AK13" s="2"/>
      <c r="AL13" s="2"/>
    </row>
    <row r="14" spans="1:52" ht="15" customHeight="1" x14ac:dyDescent="0.35">
      <c r="N14" s="2"/>
      <c r="O14" s="2"/>
      <c r="AJ14" s="2"/>
      <c r="AK14" s="2"/>
      <c r="AL14" s="2"/>
    </row>
    <row r="15" spans="1:52" ht="45" customHeight="1" x14ac:dyDescent="0.35">
      <c r="A15" s="2"/>
      <c r="C15" s="47" t="s">
        <v>0</v>
      </c>
      <c r="D15" s="47"/>
      <c r="E15" s="47"/>
      <c r="F15" s="47"/>
      <c r="G15" s="47"/>
      <c r="H15" s="47"/>
      <c r="I15" s="47"/>
      <c r="J15" s="47" t="s">
        <v>10</v>
      </c>
      <c r="K15" s="47"/>
      <c r="L15" s="47"/>
      <c r="M15" s="47"/>
      <c r="N15" s="47" t="s">
        <v>1</v>
      </c>
      <c r="O15" s="47"/>
      <c r="P15" s="63" t="s">
        <v>6</v>
      </c>
      <c r="Q15" s="63"/>
      <c r="R15" s="63" t="s">
        <v>8</v>
      </c>
      <c r="S15" s="63"/>
      <c r="T15" s="63" t="s">
        <v>9</v>
      </c>
      <c r="U15" s="63"/>
      <c r="V15" s="63" t="s">
        <v>46</v>
      </c>
      <c r="W15" s="63"/>
      <c r="X15" s="34"/>
      <c r="Y15" s="52" t="s">
        <v>5</v>
      </c>
      <c r="Z15" s="52"/>
      <c r="AC15" s="47" t="s">
        <v>0</v>
      </c>
      <c r="AD15" s="47"/>
      <c r="AE15" s="47"/>
      <c r="AF15" s="47"/>
      <c r="AG15" s="47"/>
      <c r="AH15" s="47"/>
      <c r="AI15" s="47"/>
      <c r="AJ15" s="47" t="s">
        <v>10</v>
      </c>
      <c r="AK15" s="47"/>
      <c r="AL15" s="47"/>
      <c r="AM15" s="47"/>
      <c r="AN15" s="47" t="s">
        <v>1</v>
      </c>
      <c r="AO15" s="47"/>
      <c r="AP15" s="63" t="s">
        <v>6</v>
      </c>
      <c r="AQ15" s="63"/>
      <c r="AR15" s="63" t="s">
        <v>8</v>
      </c>
      <c r="AS15" s="63"/>
      <c r="AT15" s="63" t="s">
        <v>9</v>
      </c>
      <c r="AU15" s="63"/>
      <c r="AV15" s="63" t="s">
        <v>46</v>
      </c>
      <c r="AW15" s="63"/>
      <c r="AX15" s="3"/>
      <c r="AY15" s="52" t="s">
        <v>5</v>
      </c>
      <c r="AZ15" s="52"/>
    </row>
    <row r="16" spans="1:52" ht="45" customHeight="1" x14ac:dyDescent="0.35">
      <c r="A16" s="62">
        <v>1</v>
      </c>
      <c r="B16" s="4"/>
      <c r="C16" s="54"/>
      <c r="D16" s="55"/>
      <c r="E16" s="55"/>
      <c r="F16" s="55"/>
      <c r="G16" s="55"/>
      <c r="H16" s="55"/>
      <c r="I16" s="56"/>
      <c r="J16" s="57"/>
      <c r="K16" s="58"/>
      <c r="L16" s="58"/>
      <c r="M16" s="59"/>
      <c r="N16" s="69"/>
      <c r="O16" s="70"/>
      <c r="P16" s="71">
        <f>ROUND(SUM(N16*(Shots!Z21/Shots!Z28)+(Shots!Z22-Shots!Z23))*0.93,0)</f>
        <v>0</v>
      </c>
      <c r="Q16" s="72"/>
      <c r="R16" s="71">
        <f>P16-MIN($P$16,$P$17,$AP$16,$AP$17)</f>
        <v>0</v>
      </c>
      <c r="S16" s="72"/>
      <c r="T16" s="40">
        <f>IF(ROUND(R16*0.75,0)&gt;18,18,ROUND(R16*0.75,0))</f>
        <v>0</v>
      </c>
      <c r="U16" s="40"/>
      <c r="V16" s="53">
        <f>SUM(N16:O17)</f>
        <v>0</v>
      </c>
      <c r="W16" s="48"/>
      <c r="X16" s="7"/>
      <c r="Y16" s="48"/>
      <c r="Z16" s="48"/>
      <c r="AB16" s="7"/>
      <c r="AC16" s="54"/>
      <c r="AD16" s="55"/>
      <c r="AE16" s="55"/>
      <c r="AF16" s="55"/>
      <c r="AG16" s="55"/>
      <c r="AH16" s="55"/>
      <c r="AI16" s="56"/>
      <c r="AJ16" s="57"/>
      <c r="AK16" s="58"/>
      <c r="AL16" s="58"/>
      <c r="AM16" s="59"/>
      <c r="AN16" s="39"/>
      <c r="AO16" s="39"/>
      <c r="AP16" s="40">
        <f>ROUND(SUM(AN16*(Shots!Z21/Shots!Z28)+(Shots!Z22-Shots!Z23))*0.93,0)</f>
        <v>0</v>
      </c>
      <c r="AQ16" s="40"/>
      <c r="AR16" s="40">
        <f>AP16-MIN($P$16,$P$17,$AP$16,$AP$17)</f>
        <v>0</v>
      </c>
      <c r="AS16" s="40"/>
      <c r="AT16" s="40">
        <f>IF(ROUND(AR16*0.75,0)&gt;18,18,ROUND(AR16*0.75,0))</f>
        <v>0</v>
      </c>
      <c r="AU16" s="40"/>
      <c r="AV16" s="53">
        <f>SUM(AN16:AO17)</f>
        <v>0</v>
      </c>
      <c r="AW16" s="48"/>
      <c r="AY16" s="48"/>
      <c r="AZ16" s="48"/>
    </row>
    <row r="17" spans="1:52" ht="45" customHeight="1" x14ac:dyDescent="0.35">
      <c r="A17" s="62"/>
      <c r="B17" s="4"/>
      <c r="C17" s="54"/>
      <c r="D17" s="55"/>
      <c r="E17" s="55"/>
      <c r="F17" s="55"/>
      <c r="G17" s="55"/>
      <c r="H17" s="55"/>
      <c r="I17" s="56"/>
      <c r="J17" s="57"/>
      <c r="K17" s="58"/>
      <c r="L17" s="58"/>
      <c r="M17" s="59"/>
      <c r="N17" s="69"/>
      <c r="O17" s="70"/>
      <c r="P17" s="71">
        <f>ROUND(SUM(N17 * (Shots!Z24/Shots!Z28) + (Shots!Z25 - Shots!Z26)) * 0.93,0)</f>
        <v>0</v>
      </c>
      <c r="Q17" s="72"/>
      <c r="R17" s="71">
        <f>P17-MIN($P$16,$P$17,$AP$16,$AP$17)</f>
        <v>0</v>
      </c>
      <c r="S17" s="72"/>
      <c r="T17" s="40">
        <f>IF(ROUND(R17*0.75,0)&gt;18,18,ROUND(R17*0.75,0))</f>
        <v>0</v>
      </c>
      <c r="U17" s="40"/>
      <c r="V17" s="48"/>
      <c r="W17" s="48"/>
      <c r="X17" s="7"/>
      <c r="Y17" s="48"/>
      <c r="Z17" s="48"/>
      <c r="AB17" s="7"/>
      <c r="AC17" s="54"/>
      <c r="AD17" s="55"/>
      <c r="AE17" s="55"/>
      <c r="AF17" s="55"/>
      <c r="AG17" s="55"/>
      <c r="AH17" s="55"/>
      <c r="AI17" s="56"/>
      <c r="AJ17" s="57"/>
      <c r="AK17" s="58"/>
      <c r="AL17" s="58"/>
      <c r="AM17" s="59"/>
      <c r="AN17" s="39"/>
      <c r="AO17" s="39"/>
      <c r="AP17" s="40">
        <f>ROUND(SUM(AN17*(Shots!Z24/Shots!Z28)+(Shots!Z25-Shots!Z26))*0.93,0)</f>
        <v>0</v>
      </c>
      <c r="AQ17" s="40"/>
      <c r="AR17" s="40">
        <f>AP17-MIN($P$16,$P$17,$AP$16,$AP$17)</f>
        <v>0</v>
      </c>
      <c r="AS17" s="40"/>
      <c r="AT17" s="40">
        <f>IF(ROUND(AR17*0.75,0)&gt;18,18,ROUND(AR17*0.75,0))</f>
        <v>0</v>
      </c>
      <c r="AU17" s="40"/>
      <c r="AV17" s="48"/>
      <c r="AW17" s="48"/>
      <c r="AY17" s="48"/>
      <c r="AZ17" s="48"/>
    </row>
    <row r="18" spans="1:52" ht="15" customHeight="1" x14ac:dyDescent="0.35">
      <c r="A18" s="5"/>
      <c r="N18" s="8"/>
      <c r="O18" s="8"/>
      <c r="P18" s="37"/>
      <c r="Q18" s="37"/>
      <c r="R18" s="37"/>
      <c r="S18" s="37"/>
      <c r="T18" s="37"/>
      <c r="U18" s="37"/>
      <c r="AN18" s="8"/>
      <c r="AO18" s="8"/>
      <c r="AP18" s="37"/>
      <c r="AQ18" s="37"/>
      <c r="AR18" s="37"/>
      <c r="AS18" s="37"/>
      <c r="AT18" s="37"/>
      <c r="AU18" s="37"/>
    </row>
    <row r="19" spans="1:52" ht="45" customHeight="1" x14ac:dyDescent="0.35">
      <c r="A19" s="62">
        <v>2</v>
      </c>
      <c r="B19" s="4"/>
      <c r="C19" s="54"/>
      <c r="D19" s="55"/>
      <c r="E19" s="55"/>
      <c r="F19" s="55"/>
      <c r="G19" s="55"/>
      <c r="H19" s="55"/>
      <c r="I19" s="56"/>
      <c r="J19" s="57"/>
      <c r="K19" s="58"/>
      <c r="L19" s="58"/>
      <c r="M19" s="59"/>
      <c r="N19" s="39"/>
      <c r="O19" s="39"/>
      <c r="P19" s="40">
        <f>ROUND(SUM(N19*(Shots!Z21/Shots!Z28)+(Shots!Z22-Shots!Z23))*0.93,0)</f>
        <v>0</v>
      </c>
      <c r="Q19" s="40"/>
      <c r="R19" s="40">
        <f>P19-MIN($P$19,$P$20,$AP$19,$AP$20)</f>
        <v>0</v>
      </c>
      <c r="S19" s="40"/>
      <c r="T19" s="40">
        <f>IF(ROUND(R19*0.75,0)&gt;18,18,ROUND(R19*0.75,0))</f>
        <v>0</v>
      </c>
      <c r="U19" s="40"/>
      <c r="V19" s="53">
        <f>SUM(N19:O20)</f>
        <v>0</v>
      </c>
      <c r="W19" s="48"/>
      <c r="X19" s="7"/>
      <c r="Y19" s="48"/>
      <c r="Z19" s="48"/>
      <c r="AB19" s="7"/>
      <c r="AC19" s="54"/>
      <c r="AD19" s="55"/>
      <c r="AE19" s="55"/>
      <c r="AF19" s="55"/>
      <c r="AG19" s="55"/>
      <c r="AH19" s="55"/>
      <c r="AI19" s="56"/>
      <c r="AJ19" s="57"/>
      <c r="AK19" s="58"/>
      <c r="AL19" s="58"/>
      <c r="AM19" s="59"/>
      <c r="AN19" s="39"/>
      <c r="AO19" s="39"/>
      <c r="AP19" s="40">
        <f>ROUND(SUM(AN19*(Shots!Z21/Shots!Z28)+(Shots!Z22-Shots!Z23))*0.93,0)</f>
        <v>0</v>
      </c>
      <c r="AQ19" s="40"/>
      <c r="AR19" s="40">
        <f>AP19-MIN($P$19,$P$20,$AP$19,$AP$20)</f>
        <v>0</v>
      </c>
      <c r="AS19" s="40"/>
      <c r="AT19" s="40">
        <f>IF(ROUND(AR19*0.75,0)&gt;18,18,ROUND(AR19*0.75,0))</f>
        <v>0</v>
      </c>
      <c r="AU19" s="40"/>
      <c r="AV19" s="53">
        <f>SUM(AN19:AO20)</f>
        <v>0</v>
      </c>
      <c r="AW19" s="48"/>
      <c r="AY19" s="48"/>
      <c r="AZ19" s="48"/>
    </row>
    <row r="20" spans="1:52" ht="45" customHeight="1" x14ac:dyDescent="0.35">
      <c r="A20" s="62"/>
      <c r="B20" s="4"/>
      <c r="C20" s="54"/>
      <c r="D20" s="55"/>
      <c r="E20" s="55"/>
      <c r="F20" s="55"/>
      <c r="G20" s="55"/>
      <c r="H20" s="55"/>
      <c r="I20" s="56"/>
      <c r="J20" s="57"/>
      <c r="K20" s="58"/>
      <c r="L20" s="58"/>
      <c r="M20" s="59"/>
      <c r="N20" s="39"/>
      <c r="O20" s="39"/>
      <c r="P20" s="40">
        <f>ROUND(SUM(N20*(Shots!Z24/Shots!Z28)+(Shots!Z25-Shots!Z26))*0.93,0)</f>
        <v>0</v>
      </c>
      <c r="Q20" s="40"/>
      <c r="R20" s="40">
        <f>P20-MIN($P$19,$P$20,$AP$19,$AP$20)</f>
        <v>0</v>
      </c>
      <c r="S20" s="40"/>
      <c r="T20" s="40">
        <f>IF(ROUND(R20*0.75,0)&gt;18,18,ROUND(R20*0.75,0))</f>
        <v>0</v>
      </c>
      <c r="U20" s="40"/>
      <c r="V20" s="48"/>
      <c r="W20" s="48"/>
      <c r="X20" s="7"/>
      <c r="Y20" s="48"/>
      <c r="Z20" s="48"/>
      <c r="AB20" s="7"/>
      <c r="AC20" s="54"/>
      <c r="AD20" s="55"/>
      <c r="AE20" s="55"/>
      <c r="AF20" s="55"/>
      <c r="AG20" s="55"/>
      <c r="AH20" s="55"/>
      <c r="AI20" s="56"/>
      <c r="AJ20" s="57"/>
      <c r="AK20" s="58"/>
      <c r="AL20" s="58"/>
      <c r="AM20" s="59"/>
      <c r="AN20" s="39"/>
      <c r="AO20" s="39"/>
      <c r="AP20" s="40">
        <f>ROUND(SUM(AN20*(Shots!Z24/Shots!Z28)+(Shots!Z25-Shots!Z26))*0.93,0)</f>
        <v>0</v>
      </c>
      <c r="AQ20" s="40"/>
      <c r="AR20" s="40">
        <f>AP20-MIN($P$19,$P$20,$AP$19,$AP$20)</f>
        <v>0</v>
      </c>
      <c r="AS20" s="40"/>
      <c r="AT20" s="40">
        <f>IF(ROUND(AR20*0.75,0)&gt;18,18,ROUND(AR20*0.75,0))</f>
        <v>0</v>
      </c>
      <c r="AU20" s="40"/>
      <c r="AV20" s="48"/>
      <c r="AW20" s="48"/>
      <c r="AY20" s="48"/>
      <c r="AZ20" s="48"/>
    </row>
    <row r="21" spans="1:52" ht="15" customHeight="1" x14ac:dyDescent="0.35">
      <c r="A21" s="5"/>
      <c r="N21" s="8"/>
      <c r="O21" s="8"/>
      <c r="P21" s="37"/>
      <c r="Q21" s="37"/>
      <c r="R21" s="37"/>
      <c r="S21" s="37"/>
      <c r="T21" s="37"/>
      <c r="U21" s="37"/>
      <c r="V21" s="61" t="str">
        <f>IF(X19&gt;=X16," ","ERROR")</f>
        <v xml:space="preserve"> </v>
      </c>
      <c r="W21" s="61"/>
      <c r="AN21" s="8"/>
      <c r="AO21" s="8"/>
      <c r="AP21" s="37"/>
      <c r="AQ21" s="37"/>
      <c r="AR21" s="37"/>
      <c r="AS21" s="37"/>
      <c r="AT21" s="68" t="str">
        <f>IF(AV19&gt;=AV16," ","ERROR")</f>
        <v xml:space="preserve"> </v>
      </c>
      <c r="AU21" s="68"/>
    </row>
    <row r="22" spans="1:52" ht="45" customHeight="1" x14ac:dyDescent="0.35">
      <c r="A22" s="62">
        <v>3</v>
      </c>
      <c r="B22" s="4"/>
      <c r="C22" s="54"/>
      <c r="D22" s="55"/>
      <c r="E22" s="55"/>
      <c r="F22" s="55"/>
      <c r="G22" s="55"/>
      <c r="H22" s="55"/>
      <c r="I22" s="56"/>
      <c r="J22" s="57"/>
      <c r="K22" s="58"/>
      <c r="L22" s="58"/>
      <c r="M22" s="59"/>
      <c r="N22" s="39"/>
      <c r="O22" s="39"/>
      <c r="P22" s="40">
        <f>ROUND(SUM(N22*(Shots!Z21/Shots!Z28)+(Shots!Z22-Shots!Z23))*0.93,0)</f>
        <v>0</v>
      </c>
      <c r="Q22" s="40"/>
      <c r="R22" s="40">
        <f>P22-MIN($P$22,$P$23,$AP$22,$AP$23)</f>
        <v>0</v>
      </c>
      <c r="S22" s="40"/>
      <c r="T22" s="40">
        <f>IF(ROUND(R22*0.75,0)&gt;18,18,ROUND(R22*0.75,0))</f>
        <v>0</v>
      </c>
      <c r="U22" s="40"/>
      <c r="V22" s="53">
        <f>SUM(N22:O23)</f>
        <v>0</v>
      </c>
      <c r="W22" s="48"/>
      <c r="X22" s="7"/>
      <c r="Y22" s="48"/>
      <c r="Z22" s="48"/>
      <c r="AB22" s="7"/>
      <c r="AC22" s="54"/>
      <c r="AD22" s="55"/>
      <c r="AE22" s="55"/>
      <c r="AF22" s="55"/>
      <c r="AG22" s="55"/>
      <c r="AH22" s="55"/>
      <c r="AI22" s="56"/>
      <c r="AJ22" s="57"/>
      <c r="AK22" s="58"/>
      <c r="AL22" s="58"/>
      <c r="AM22" s="59"/>
      <c r="AN22" s="39"/>
      <c r="AO22" s="39"/>
      <c r="AP22" s="40">
        <f>ROUND(SUM(AN22*(Shots!Z21/Shots!Z28)+(Shots!Z22-Shots!Z23))*0.93,0)</f>
        <v>0</v>
      </c>
      <c r="AQ22" s="40"/>
      <c r="AR22" s="40">
        <f>AP22-MIN($P$22,$P$23,$AP$22,$AP$23)</f>
        <v>0</v>
      </c>
      <c r="AS22" s="40"/>
      <c r="AT22" s="40">
        <f>IF(ROUND(AR22*0.75,0)&gt;18,18,ROUND(AR22*0.75,0))</f>
        <v>0</v>
      </c>
      <c r="AU22" s="40"/>
      <c r="AV22" s="53">
        <f>SUM(AN22:AO23)</f>
        <v>0</v>
      </c>
      <c r="AW22" s="48"/>
      <c r="AY22" s="48"/>
      <c r="AZ22" s="48"/>
    </row>
    <row r="23" spans="1:52" ht="45" customHeight="1" x14ac:dyDescent="0.35">
      <c r="A23" s="62"/>
      <c r="B23" s="4"/>
      <c r="C23" s="54"/>
      <c r="D23" s="55"/>
      <c r="E23" s="55"/>
      <c r="F23" s="55"/>
      <c r="G23" s="55"/>
      <c r="H23" s="55"/>
      <c r="I23" s="56"/>
      <c r="J23" s="57"/>
      <c r="K23" s="58"/>
      <c r="L23" s="58"/>
      <c r="M23" s="59"/>
      <c r="N23" s="39"/>
      <c r="O23" s="39"/>
      <c r="P23" s="40">
        <f>ROUND(SUM(N23*(Shots!Z24/Shots!Z28)+(Shots!Z25-Shots!Z26))*0.93,0)</f>
        <v>0</v>
      </c>
      <c r="Q23" s="40"/>
      <c r="R23" s="40">
        <f>P23-MIN($P$22,$P$23,$AP$22,$AP$23)</f>
        <v>0</v>
      </c>
      <c r="S23" s="40"/>
      <c r="T23" s="40">
        <f>IF(ROUND(R23*0.75,0)&gt;18,18,ROUND(R23*0.75,0))</f>
        <v>0</v>
      </c>
      <c r="U23" s="40"/>
      <c r="V23" s="48"/>
      <c r="W23" s="48"/>
      <c r="X23" s="7"/>
      <c r="Y23" s="48"/>
      <c r="Z23" s="48"/>
      <c r="AB23" s="7"/>
      <c r="AC23" s="54"/>
      <c r="AD23" s="55"/>
      <c r="AE23" s="55"/>
      <c r="AF23" s="55"/>
      <c r="AG23" s="55"/>
      <c r="AH23" s="55"/>
      <c r="AI23" s="56"/>
      <c r="AJ23" s="57"/>
      <c r="AK23" s="58"/>
      <c r="AL23" s="58"/>
      <c r="AM23" s="59"/>
      <c r="AN23" s="39"/>
      <c r="AO23" s="39"/>
      <c r="AP23" s="40">
        <f>ROUND(SUM(AN23*(Shots!Z24/Shots!Z28)+(Shots!Z25-Shots!Z26))*0.93,0)</f>
        <v>0</v>
      </c>
      <c r="AQ23" s="40"/>
      <c r="AR23" s="40">
        <f>AP23-MIN($P$22,$P$23,$AP$22,$AP$23)</f>
        <v>0</v>
      </c>
      <c r="AS23" s="40"/>
      <c r="AT23" s="40">
        <f>IF(ROUND(AR23*0.75,0)&gt;18,18,ROUND(AR23*0.75,0))</f>
        <v>0</v>
      </c>
      <c r="AU23" s="40"/>
      <c r="AV23" s="48"/>
      <c r="AW23" s="48"/>
      <c r="AY23" s="48"/>
      <c r="AZ23" s="48"/>
    </row>
    <row r="24" spans="1:52" ht="15" customHeight="1" x14ac:dyDescent="0.35">
      <c r="A24" s="5"/>
      <c r="N24" s="8"/>
      <c r="O24" s="8"/>
      <c r="P24" s="37"/>
      <c r="Q24" s="37"/>
      <c r="R24" s="37"/>
      <c r="S24" s="37"/>
      <c r="T24" s="37"/>
      <c r="U24" s="37"/>
      <c r="V24" s="61" t="str">
        <f>IF(X22&gt;=X19," ","ERROR")</f>
        <v xml:space="preserve"> </v>
      </c>
      <c r="W24" s="61"/>
      <c r="AN24" s="8"/>
      <c r="AO24" s="8"/>
      <c r="AP24" s="37"/>
      <c r="AQ24" s="37"/>
      <c r="AR24" s="37"/>
      <c r="AS24" s="37"/>
      <c r="AT24" s="68" t="str">
        <f>IF(AV22&gt;=AV19," ","ERROR")</f>
        <v xml:space="preserve"> </v>
      </c>
      <c r="AU24" s="68"/>
    </row>
    <row r="25" spans="1:52" ht="45" customHeight="1" x14ac:dyDescent="0.35">
      <c r="A25" s="62">
        <v>4</v>
      </c>
      <c r="B25" s="4"/>
      <c r="C25" s="54"/>
      <c r="D25" s="55"/>
      <c r="E25" s="55"/>
      <c r="F25" s="55"/>
      <c r="G25" s="55"/>
      <c r="H25" s="55"/>
      <c r="I25" s="56"/>
      <c r="J25" s="57"/>
      <c r="K25" s="58"/>
      <c r="L25" s="58"/>
      <c r="M25" s="59"/>
      <c r="N25" s="39"/>
      <c r="O25" s="39"/>
      <c r="P25" s="40">
        <f>ROUND(SUM(N25*(Shots!Z21/Shots!Z28)+(Shots!Z22-Shots!Z23))*0.93,0)</f>
        <v>0</v>
      </c>
      <c r="Q25" s="40"/>
      <c r="R25" s="40">
        <f>P25-MIN($P$25,$P$26,$AP$25,$AP$26)</f>
        <v>0</v>
      </c>
      <c r="S25" s="40"/>
      <c r="T25" s="40">
        <f>IF(ROUND(R25*0.75,0)&gt;18,18,ROUND(R25*0.75,0))</f>
        <v>0</v>
      </c>
      <c r="U25" s="40"/>
      <c r="V25" s="53">
        <f>SUM(N25:O26)</f>
        <v>0</v>
      </c>
      <c r="W25" s="48"/>
      <c r="X25" s="7"/>
      <c r="Y25" s="48"/>
      <c r="Z25" s="48"/>
      <c r="AB25" s="7"/>
      <c r="AC25" s="54"/>
      <c r="AD25" s="55"/>
      <c r="AE25" s="55"/>
      <c r="AF25" s="55"/>
      <c r="AG25" s="55"/>
      <c r="AH25" s="55"/>
      <c r="AI25" s="56"/>
      <c r="AJ25" s="57"/>
      <c r="AK25" s="58"/>
      <c r="AL25" s="58"/>
      <c r="AM25" s="59"/>
      <c r="AN25" s="39"/>
      <c r="AO25" s="39"/>
      <c r="AP25" s="40">
        <f>ROUND(SUM(AN25*(Shots!Z21/Shots!Z28)+(Shots!Z22-Shots!Z23))*0.93,0)</f>
        <v>0</v>
      </c>
      <c r="AQ25" s="40"/>
      <c r="AR25" s="40">
        <f>AP25-MIN($P$25,$P$26,$AP$25,$AP$25)</f>
        <v>0</v>
      </c>
      <c r="AS25" s="40"/>
      <c r="AT25" s="40">
        <f>IF(ROUND(AR25*0.75,0)&gt;18,18,ROUND(AR25*0.75,0))</f>
        <v>0</v>
      </c>
      <c r="AU25" s="40"/>
      <c r="AV25" s="53">
        <f>SUM(AN25:AO26)</f>
        <v>0</v>
      </c>
      <c r="AW25" s="48"/>
      <c r="AY25" s="48"/>
      <c r="AZ25" s="48"/>
    </row>
    <row r="26" spans="1:52" ht="45" customHeight="1" x14ac:dyDescent="0.35">
      <c r="A26" s="62"/>
      <c r="B26" s="4"/>
      <c r="C26" s="54"/>
      <c r="D26" s="55"/>
      <c r="E26" s="55"/>
      <c r="F26" s="55"/>
      <c r="G26" s="55"/>
      <c r="H26" s="55"/>
      <c r="I26" s="56"/>
      <c r="J26" s="57"/>
      <c r="K26" s="58"/>
      <c r="L26" s="58"/>
      <c r="M26" s="59"/>
      <c r="N26" s="39"/>
      <c r="O26" s="39"/>
      <c r="P26" s="40">
        <f>ROUND(SUM(N26*(Shots!Z24/Shots!Z28)+(Shots!Z25-Shots!Z26))*0.93,0)</f>
        <v>0</v>
      </c>
      <c r="Q26" s="40"/>
      <c r="R26" s="40">
        <f>P26-MIN($P$25,$P$26,$AP$25,$AP$26)</f>
        <v>0</v>
      </c>
      <c r="S26" s="40"/>
      <c r="T26" s="40">
        <f>IF(ROUND(R26*0.75,0)&gt;18,18,ROUND(R26*0.75,0))</f>
        <v>0</v>
      </c>
      <c r="U26" s="40"/>
      <c r="V26" s="48"/>
      <c r="W26" s="48"/>
      <c r="X26" s="7"/>
      <c r="Y26" s="48"/>
      <c r="Z26" s="48"/>
      <c r="AB26" s="7"/>
      <c r="AC26" s="54"/>
      <c r="AD26" s="55"/>
      <c r="AE26" s="55"/>
      <c r="AF26" s="55"/>
      <c r="AG26" s="55"/>
      <c r="AH26" s="55"/>
      <c r="AI26" s="56"/>
      <c r="AJ26" s="57"/>
      <c r="AK26" s="58"/>
      <c r="AL26" s="58"/>
      <c r="AM26" s="59"/>
      <c r="AN26" s="39"/>
      <c r="AO26" s="39"/>
      <c r="AP26" s="40">
        <f>ROUND(SUM(AN26*(Shots!Z24/Shots!Z28)+(Shots!Z25-Shots!Z26))*0.93,0)</f>
        <v>0</v>
      </c>
      <c r="AQ26" s="40"/>
      <c r="AR26" s="40">
        <f>AP26-MIN($P$25,$P$26,$AP$25,$AP$26)</f>
        <v>0</v>
      </c>
      <c r="AS26" s="40"/>
      <c r="AT26" s="40">
        <f>IF(ROUND(AR26*0.75,0)&gt;18,18,ROUND(AR26*0.75,0))</f>
        <v>0</v>
      </c>
      <c r="AU26" s="40"/>
      <c r="AV26" s="48"/>
      <c r="AW26" s="48"/>
      <c r="AY26" s="48"/>
      <c r="AZ26" s="48"/>
    </row>
    <row r="27" spans="1:52" ht="15" customHeight="1" x14ac:dyDescent="0.35">
      <c r="A27" s="5"/>
      <c r="N27" s="8"/>
      <c r="O27" s="8"/>
      <c r="P27" s="37"/>
      <c r="Q27" s="37"/>
      <c r="R27" s="37"/>
      <c r="S27" s="37"/>
      <c r="T27" s="37"/>
      <c r="U27" s="37"/>
      <c r="V27" s="61" t="str">
        <f>IF(X25&gt;=X22," ","ERROR")</f>
        <v xml:space="preserve"> </v>
      </c>
      <c r="W27" s="61"/>
      <c r="AN27" s="8"/>
      <c r="AO27" s="8"/>
      <c r="AP27" s="37"/>
      <c r="AQ27" s="37"/>
      <c r="AR27" s="37"/>
      <c r="AS27" s="37"/>
      <c r="AT27" s="68" t="str">
        <f>IF(AV25&gt;=AV22," ","ERROR")</f>
        <v xml:space="preserve"> </v>
      </c>
      <c r="AU27" s="68"/>
    </row>
    <row r="28" spans="1:52" ht="45" customHeight="1" x14ac:dyDescent="0.35">
      <c r="A28" s="62">
        <v>5</v>
      </c>
      <c r="B28" s="4"/>
      <c r="C28" s="54"/>
      <c r="D28" s="55"/>
      <c r="E28" s="55"/>
      <c r="F28" s="55"/>
      <c r="G28" s="55"/>
      <c r="H28" s="55"/>
      <c r="I28" s="56"/>
      <c r="J28" s="57"/>
      <c r="K28" s="58"/>
      <c r="L28" s="58"/>
      <c r="M28" s="59"/>
      <c r="N28" s="39"/>
      <c r="O28" s="39"/>
      <c r="P28" s="40">
        <f>ROUND(SUM(N28*(Shots!Z21/Shots!Z28)+(Shots!Z22-Shots!Z23))*0.93,0)</f>
        <v>0</v>
      </c>
      <c r="Q28" s="40"/>
      <c r="R28" s="40">
        <f>P28-MIN($P$28,$P$29,$AP$28,$AP$29)</f>
        <v>0</v>
      </c>
      <c r="S28" s="40"/>
      <c r="T28" s="40">
        <f>IF(ROUND(R28*0.75,0)&gt;18,18,ROUND(R28*0.75,0))</f>
        <v>0</v>
      </c>
      <c r="U28" s="40"/>
      <c r="V28" s="53">
        <f>SUM(N28:O29)</f>
        <v>0</v>
      </c>
      <c r="W28" s="48"/>
      <c r="X28" s="7"/>
      <c r="Y28" s="48"/>
      <c r="Z28" s="48"/>
      <c r="AB28" s="7"/>
      <c r="AC28" s="54"/>
      <c r="AD28" s="55"/>
      <c r="AE28" s="55"/>
      <c r="AF28" s="55"/>
      <c r="AG28" s="55"/>
      <c r="AH28" s="55"/>
      <c r="AI28" s="56"/>
      <c r="AJ28" s="57"/>
      <c r="AK28" s="58"/>
      <c r="AL28" s="58"/>
      <c r="AM28" s="59"/>
      <c r="AN28" s="39"/>
      <c r="AO28" s="39"/>
      <c r="AP28" s="40">
        <f>ROUND(SUM(AN28*(Shots!Z21/Shots!Z28)+(Shots!Z22-Shots!Z23))*0.93,0)</f>
        <v>0</v>
      </c>
      <c r="AQ28" s="40"/>
      <c r="AR28" s="40">
        <f>AP28-MIN($P$28,$P$29,$AP$28,$AP$29)</f>
        <v>0</v>
      </c>
      <c r="AS28" s="40"/>
      <c r="AT28" s="40">
        <f>IF(ROUND(AR28*0.75,0)&gt;18,18,ROUND(AR28*0.75,0))</f>
        <v>0</v>
      </c>
      <c r="AU28" s="40"/>
      <c r="AV28" s="53">
        <f>SUM(AN28:AO29)</f>
        <v>0</v>
      </c>
      <c r="AW28" s="48"/>
      <c r="AY28" s="48"/>
      <c r="AZ28" s="48"/>
    </row>
    <row r="29" spans="1:52" ht="45" customHeight="1" x14ac:dyDescent="0.35">
      <c r="A29" s="62"/>
      <c r="B29" s="4"/>
      <c r="C29" s="54"/>
      <c r="D29" s="55"/>
      <c r="E29" s="55"/>
      <c r="F29" s="55"/>
      <c r="G29" s="55"/>
      <c r="H29" s="55"/>
      <c r="I29" s="56"/>
      <c r="J29" s="57"/>
      <c r="K29" s="58"/>
      <c r="L29" s="58"/>
      <c r="M29" s="59"/>
      <c r="N29" s="39"/>
      <c r="O29" s="39"/>
      <c r="P29" s="40">
        <f>ROUND(SUM(N29*(Shots!Z24/Shots!Z28)+(Shots!Z25-Shots!Z26))*0.93,0)</f>
        <v>0</v>
      </c>
      <c r="Q29" s="40"/>
      <c r="R29" s="40">
        <f>P29-MIN($P$28,$P$29,$AP$28,$AP$29)</f>
        <v>0</v>
      </c>
      <c r="S29" s="40"/>
      <c r="T29" s="40">
        <f>IF(ROUND(R29*0.75,0)&gt;18,18,ROUND(R29*0.75,0))</f>
        <v>0</v>
      </c>
      <c r="U29" s="40"/>
      <c r="V29" s="48"/>
      <c r="W29" s="48"/>
      <c r="X29" s="7"/>
      <c r="Y29" s="48"/>
      <c r="Z29" s="48"/>
      <c r="AB29" s="7"/>
      <c r="AC29" s="54"/>
      <c r="AD29" s="55"/>
      <c r="AE29" s="55"/>
      <c r="AF29" s="55"/>
      <c r="AG29" s="55"/>
      <c r="AH29" s="55"/>
      <c r="AI29" s="56"/>
      <c r="AJ29" s="57"/>
      <c r="AK29" s="58"/>
      <c r="AL29" s="58"/>
      <c r="AM29" s="59"/>
      <c r="AN29" s="39"/>
      <c r="AO29" s="39"/>
      <c r="AP29" s="40">
        <f>ROUND(SUM(AN29*(Shots!Z24/Shots!Z28)+(Shots!Z25-Shots!Z26))*0.93,0)</f>
        <v>0</v>
      </c>
      <c r="AQ29" s="40"/>
      <c r="AR29" s="40">
        <f>AP29-MIN($P$28,$P$29,$AP$28,$AP$29)</f>
        <v>0</v>
      </c>
      <c r="AS29" s="40"/>
      <c r="AT29" s="40">
        <f>IF(ROUND(AR29*0.75,0)&gt;18,18,ROUND(AR29*0.75,0))</f>
        <v>0</v>
      </c>
      <c r="AU29" s="40"/>
      <c r="AV29" s="48"/>
      <c r="AW29" s="48"/>
      <c r="AY29" s="48"/>
      <c r="AZ29" s="48"/>
    </row>
    <row r="30" spans="1:52" ht="15" customHeight="1" x14ac:dyDescent="0.35">
      <c r="A30" s="5"/>
      <c r="N30" s="8"/>
      <c r="O30" s="8"/>
      <c r="P30" s="37"/>
      <c r="Q30" s="37"/>
      <c r="R30" s="37"/>
      <c r="S30" s="37"/>
      <c r="T30" s="37"/>
      <c r="U30" s="37"/>
      <c r="V30" s="60" t="str">
        <f>IF(X28&gt;=X25," ","ERROR")</f>
        <v xml:space="preserve"> </v>
      </c>
      <c r="W30" s="60"/>
      <c r="AN30" s="8"/>
      <c r="AO30" s="8"/>
      <c r="AP30" s="37"/>
      <c r="AQ30" s="37"/>
      <c r="AR30" s="37"/>
      <c r="AS30" s="37"/>
      <c r="AT30" s="67" t="str">
        <f>IF(AV28&gt;=AV25," ","ERROR")</f>
        <v xml:space="preserve"> </v>
      </c>
      <c r="AU30" s="67"/>
    </row>
    <row r="31" spans="1:52" ht="45" customHeight="1" x14ac:dyDescent="0.35"/>
    <row r="32" spans="1:52" ht="45" customHeight="1" x14ac:dyDescent="0.35"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6" t="s">
        <v>29</v>
      </c>
      <c r="O32" s="46"/>
      <c r="P32" s="46"/>
      <c r="Q32" s="46"/>
      <c r="R32" s="42"/>
      <c r="S32" s="42"/>
      <c r="T32" s="42"/>
      <c r="U32" s="42"/>
      <c r="V32" s="46" t="s">
        <v>28</v>
      </c>
      <c r="W32" s="46"/>
      <c r="X32" s="46"/>
      <c r="Y32" s="43"/>
      <c r="Z32" s="43"/>
      <c r="AA32" s="43"/>
      <c r="AB32" s="43"/>
      <c r="AC32" s="46"/>
      <c r="AD32" s="46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35"/>
    </row>
    <row r="33" spans="1:53" ht="15" customHeight="1" x14ac:dyDescent="0.35"/>
    <row r="34" spans="1:53" ht="45" customHeight="1" x14ac:dyDescent="0.35">
      <c r="AC34" s="36"/>
      <c r="AE34" s="3"/>
      <c r="AF34" s="3"/>
      <c r="AG34" s="3"/>
      <c r="AH34" s="3"/>
      <c r="AI34" s="3"/>
    </row>
    <row r="35" spans="1:53" ht="45" customHeight="1" x14ac:dyDescent="0.35">
      <c r="H35" s="3" t="s">
        <v>3</v>
      </c>
      <c r="AJ35" s="3" t="s">
        <v>3</v>
      </c>
    </row>
    <row r="36" spans="1:53" ht="15" customHeight="1" x14ac:dyDescent="0.35"/>
    <row r="37" spans="1:53" ht="45" customHeight="1" x14ac:dyDescent="0.35"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</row>
    <row r="38" spans="1:53" ht="45" customHeight="1" x14ac:dyDescent="0.35"/>
    <row r="39" spans="1:53" x14ac:dyDescent="0.35">
      <c r="A39" s="45" t="s">
        <v>45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</row>
  </sheetData>
  <sheetProtection algorithmName="SHA-512" hashValue="sEzbvEA/QZegKm08Hay4dwymsTLH0isQ752AKelyhOxT9suj6kcTHV3U21h/Z+d8NrwEe84SBi1Fl24drZZwfA==" saltValue="hg4hCI9m0Wp0RqmtznMNEw==" spinCount="100000" sheet="1" objects="1" scenarios="1"/>
  <mergeCells count="191">
    <mergeCell ref="AT30:AU30"/>
    <mergeCell ref="AT27:AU27"/>
    <mergeCell ref="AT24:AU24"/>
    <mergeCell ref="AT21:AU21"/>
    <mergeCell ref="C19:I19"/>
    <mergeCell ref="C20:I20"/>
    <mergeCell ref="C22:I22"/>
    <mergeCell ref="C23:I23"/>
    <mergeCell ref="J16:M16"/>
    <mergeCell ref="J17:M17"/>
    <mergeCell ref="N16:O16"/>
    <mergeCell ref="N17:O17"/>
    <mergeCell ref="P16:Q16"/>
    <mergeCell ref="P17:Q17"/>
    <mergeCell ref="R16:S16"/>
    <mergeCell ref="R17:S17"/>
    <mergeCell ref="T16:U16"/>
    <mergeCell ref="T17:U17"/>
    <mergeCell ref="V16:W17"/>
    <mergeCell ref="J19:M19"/>
    <mergeCell ref="J20:M20"/>
    <mergeCell ref="AC19:AI19"/>
    <mergeCell ref="AJ25:AM25"/>
    <mergeCell ref="AJ26:AM26"/>
    <mergeCell ref="O9:R9"/>
    <mergeCell ref="N12:S12"/>
    <mergeCell ref="AN12:AS12"/>
    <mergeCell ref="AG9:AI9"/>
    <mergeCell ref="AJ9:AP9"/>
    <mergeCell ref="AP15:AQ15"/>
    <mergeCell ref="AR15:AS15"/>
    <mergeCell ref="C12:M12"/>
    <mergeCell ref="AC12:AM12"/>
    <mergeCell ref="S9:AB9"/>
    <mergeCell ref="I9:J9"/>
    <mergeCell ref="K9:N9"/>
    <mergeCell ref="AY15:AZ15"/>
    <mergeCell ref="J15:M15"/>
    <mergeCell ref="AC15:AI15"/>
    <mergeCell ref="AJ15:AM15"/>
    <mergeCell ref="N15:O15"/>
    <mergeCell ref="P15:Q15"/>
    <mergeCell ref="R15:S15"/>
    <mergeCell ref="T15:U15"/>
    <mergeCell ref="V15:W15"/>
    <mergeCell ref="AN15:AO15"/>
    <mergeCell ref="AV15:AW15"/>
    <mergeCell ref="AT15:AU15"/>
    <mergeCell ref="A16:A17"/>
    <mergeCell ref="A19:A20"/>
    <mergeCell ref="A22:A23"/>
    <mergeCell ref="A25:A26"/>
    <mergeCell ref="A28:A29"/>
    <mergeCell ref="AJ16:AM16"/>
    <mergeCell ref="AC17:AI17"/>
    <mergeCell ref="AJ17:AM17"/>
    <mergeCell ref="N19:O19"/>
    <mergeCell ref="P19:Q19"/>
    <mergeCell ref="R19:S19"/>
    <mergeCell ref="T19:U19"/>
    <mergeCell ref="V19:W20"/>
    <mergeCell ref="N20:O20"/>
    <mergeCell ref="P20:Q20"/>
    <mergeCell ref="R20:S20"/>
    <mergeCell ref="T20:U20"/>
    <mergeCell ref="AC16:AI16"/>
    <mergeCell ref="J23:M23"/>
    <mergeCell ref="J25:M25"/>
    <mergeCell ref="J26:M26"/>
    <mergeCell ref="C16:I16"/>
    <mergeCell ref="C17:I17"/>
    <mergeCell ref="AC25:AI25"/>
    <mergeCell ref="V22:W23"/>
    <mergeCell ref="N23:O23"/>
    <mergeCell ref="P23:Q23"/>
    <mergeCell ref="R23:S23"/>
    <mergeCell ref="T23:U23"/>
    <mergeCell ref="V25:W26"/>
    <mergeCell ref="V21:W21"/>
    <mergeCell ref="V24:W24"/>
    <mergeCell ref="V27:W27"/>
    <mergeCell ref="V30:W30"/>
    <mergeCell ref="AC26:AI26"/>
    <mergeCell ref="P28:Q28"/>
    <mergeCell ref="P29:Q29"/>
    <mergeCell ref="R28:S28"/>
    <mergeCell ref="R29:S29"/>
    <mergeCell ref="J28:M28"/>
    <mergeCell ref="J29:M29"/>
    <mergeCell ref="N28:O28"/>
    <mergeCell ref="N29:O29"/>
    <mergeCell ref="V28:W29"/>
    <mergeCell ref="AC28:AI28"/>
    <mergeCell ref="AJ28:AM28"/>
    <mergeCell ref="AC29:AI29"/>
    <mergeCell ref="AJ29:AM29"/>
    <mergeCell ref="AJ19:AM19"/>
    <mergeCell ref="AC20:AI20"/>
    <mergeCell ref="AJ20:AM20"/>
    <mergeCell ref="AC22:AI22"/>
    <mergeCell ref="AJ22:AM22"/>
    <mergeCell ref="AC23:AI23"/>
    <mergeCell ref="AJ23:AM23"/>
    <mergeCell ref="AN19:AO19"/>
    <mergeCell ref="AN22:AO22"/>
    <mergeCell ref="AN20:AO20"/>
    <mergeCell ref="AN23:AO23"/>
    <mergeCell ref="C25:I25"/>
    <mergeCell ref="C26:I26"/>
    <mergeCell ref="C28:I28"/>
    <mergeCell ref="C29:I29"/>
    <mergeCell ref="J22:M22"/>
    <mergeCell ref="N25:O25"/>
    <mergeCell ref="P25:Q25"/>
    <mergeCell ref="R25:S25"/>
    <mergeCell ref="T25:U25"/>
    <mergeCell ref="N26:O26"/>
    <mergeCell ref="P26:Q26"/>
    <mergeCell ref="R26:S26"/>
    <mergeCell ref="T26:U26"/>
    <mergeCell ref="N22:O22"/>
    <mergeCell ref="P22:Q22"/>
    <mergeCell ref="R22:S22"/>
    <mergeCell ref="T22:U22"/>
    <mergeCell ref="T28:U28"/>
    <mergeCell ref="T29:U29"/>
    <mergeCell ref="Y28:Z29"/>
    <mergeCell ref="AN16:AO16"/>
    <mergeCell ref="AP16:AQ16"/>
    <mergeCell ref="AR16:AS16"/>
    <mergeCell ref="AT16:AU16"/>
    <mergeCell ref="AY16:AZ17"/>
    <mergeCell ref="AN17:AO17"/>
    <mergeCell ref="AP17:AQ17"/>
    <mergeCell ref="AR17:AS17"/>
    <mergeCell ref="AT17:AU17"/>
    <mergeCell ref="AV16:AW17"/>
    <mergeCell ref="AV25:AW26"/>
    <mergeCell ref="AV28:AW29"/>
    <mergeCell ref="AR23:AS23"/>
    <mergeCell ref="AT23:AU23"/>
    <mergeCell ref="AY22:AZ23"/>
    <mergeCell ref="AY19:AZ20"/>
    <mergeCell ref="AP22:AQ22"/>
    <mergeCell ref="AR22:AS22"/>
    <mergeCell ref="AT22:AU22"/>
    <mergeCell ref="AT20:AU20"/>
    <mergeCell ref="AR19:AS19"/>
    <mergeCell ref="AT19:AU19"/>
    <mergeCell ref="AR20:AS20"/>
    <mergeCell ref="AV19:AW20"/>
    <mergeCell ref="AV22:AW23"/>
    <mergeCell ref="AP19:AQ19"/>
    <mergeCell ref="AP20:AQ20"/>
    <mergeCell ref="AP23:AQ23"/>
    <mergeCell ref="AJ37:AT37"/>
    <mergeCell ref="R32:U32"/>
    <mergeCell ref="Y32:AB32"/>
    <mergeCell ref="H37:R37"/>
    <mergeCell ref="A7:AZ7"/>
    <mergeCell ref="A39:BA39"/>
    <mergeCell ref="N32:Q32"/>
    <mergeCell ref="V32:X32"/>
    <mergeCell ref="C15:I15"/>
    <mergeCell ref="AN29:AO29"/>
    <mergeCell ref="AP29:AQ29"/>
    <mergeCell ref="AR29:AS29"/>
    <mergeCell ref="AT29:AU29"/>
    <mergeCell ref="AY28:AZ29"/>
    <mergeCell ref="AY25:AZ26"/>
    <mergeCell ref="C32:M32"/>
    <mergeCell ref="AE32:AO32"/>
    <mergeCell ref="AC9:AF9"/>
    <mergeCell ref="AC32:AD32"/>
    <mergeCell ref="Y15:Z15"/>
    <mergeCell ref="Y16:Z17"/>
    <mergeCell ref="Y19:Z20"/>
    <mergeCell ref="Y22:Z23"/>
    <mergeCell ref="Y25:Z26"/>
    <mergeCell ref="AN28:AO28"/>
    <mergeCell ref="AP28:AQ28"/>
    <mergeCell ref="AR28:AS28"/>
    <mergeCell ref="AT28:AU28"/>
    <mergeCell ref="AN25:AO25"/>
    <mergeCell ref="AP25:AQ25"/>
    <mergeCell ref="AR25:AS25"/>
    <mergeCell ref="AT25:AU25"/>
    <mergeCell ref="AN26:AO26"/>
    <mergeCell ref="AP26:AQ26"/>
    <mergeCell ref="AR26:AS26"/>
    <mergeCell ref="AT26:AU26"/>
  </mergeCells>
  <hyperlinks>
    <hyperlink ref="AU4" r:id="rId1" xr:uid="{02B4CFD1-C360-B14E-822B-8660FBF37B3D}"/>
  </hyperlinks>
  <pageMargins left="0.31496062992125984" right="0.31496062992125984" top="0.15748031496062992" bottom="0.15748031496062992" header="0.11811023622047245" footer="0.11811023622047245"/>
  <pageSetup paperSize="9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BE5B-741B-1F40-9D57-64A3CDC84DBE}">
  <dimension ref="A1:BX38"/>
  <sheetViews>
    <sheetView topLeftCell="A8" zoomScale="40" zoomScaleNormal="40" workbookViewId="0">
      <selection activeCell="B35" sqref="B35"/>
    </sheetView>
  </sheetViews>
  <sheetFormatPr defaultColWidth="10.85546875" defaultRowHeight="24.95" customHeight="1" x14ac:dyDescent="0.45"/>
  <cols>
    <col min="1" max="1" width="8.85546875" style="9" customWidth="1"/>
    <col min="2" max="2" width="40.85546875" style="17" customWidth="1"/>
    <col min="3" max="3" width="8.85546875" style="17" customWidth="1"/>
    <col min="4" max="27" width="8.85546875" style="9" customWidth="1"/>
    <col min="28" max="65" width="8.85546875" style="9" hidden="1" customWidth="1"/>
    <col min="66" max="66" width="48.85546875" style="18" hidden="1" customWidth="1"/>
    <col min="67" max="67" width="8.85546875" style="18" hidden="1" customWidth="1"/>
    <col min="68" max="68" width="48.85546875" style="18" hidden="1" customWidth="1"/>
    <col min="69" max="69" width="8.85546875" style="9" customWidth="1"/>
    <col min="70" max="16384" width="10.85546875" style="9"/>
  </cols>
  <sheetData>
    <row r="1" spans="1:68" ht="30" customHeight="1" x14ac:dyDescent="0.45">
      <c r="B1" s="85" t="s">
        <v>11</v>
      </c>
      <c r="C1" s="85"/>
      <c r="D1" s="10">
        <v>1</v>
      </c>
      <c r="E1" s="10">
        <v>2</v>
      </c>
      <c r="F1" s="10">
        <v>3</v>
      </c>
      <c r="G1" s="10">
        <v>4</v>
      </c>
      <c r="H1" s="10">
        <v>5</v>
      </c>
      <c r="I1" s="10">
        <v>6</v>
      </c>
      <c r="J1" s="10">
        <v>7</v>
      </c>
      <c r="K1" s="10">
        <v>8</v>
      </c>
      <c r="L1" s="10">
        <v>9</v>
      </c>
      <c r="M1" s="10">
        <v>10</v>
      </c>
      <c r="N1" s="10">
        <v>11</v>
      </c>
      <c r="O1" s="10">
        <v>12</v>
      </c>
      <c r="P1" s="10">
        <v>13</v>
      </c>
      <c r="Q1" s="10">
        <v>14</v>
      </c>
      <c r="R1" s="10">
        <v>15</v>
      </c>
      <c r="S1" s="10">
        <v>16</v>
      </c>
      <c r="T1" s="10">
        <v>17</v>
      </c>
      <c r="U1" s="10">
        <v>18</v>
      </c>
      <c r="V1" s="10"/>
      <c r="W1" s="10"/>
      <c r="X1" s="10"/>
      <c r="Y1" s="10"/>
      <c r="Z1" s="10"/>
      <c r="AA1" s="10"/>
      <c r="AB1" s="11">
        <v>1</v>
      </c>
      <c r="AC1" s="11">
        <v>2</v>
      </c>
      <c r="AD1" s="11">
        <v>3</v>
      </c>
      <c r="AE1" s="11">
        <v>4</v>
      </c>
      <c r="AF1" s="11">
        <v>5</v>
      </c>
      <c r="AG1" s="11">
        <v>6</v>
      </c>
      <c r="AH1" s="11">
        <v>7</v>
      </c>
      <c r="AI1" s="11">
        <v>8</v>
      </c>
      <c r="AJ1" s="11">
        <v>9</v>
      </c>
      <c r="AK1" s="11">
        <v>10</v>
      </c>
      <c r="AL1" s="11">
        <v>11</v>
      </c>
      <c r="AM1" s="11">
        <v>12</v>
      </c>
      <c r="AN1" s="11">
        <v>13</v>
      </c>
      <c r="AO1" s="11">
        <v>14</v>
      </c>
      <c r="AP1" s="11">
        <v>15</v>
      </c>
      <c r="AQ1" s="11">
        <v>16</v>
      </c>
      <c r="AR1" s="11">
        <v>17</v>
      </c>
      <c r="AS1" s="11">
        <v>18</v>
      </c>
      <c r="AT1" s="12"/>
      <c r="AU1" s="11">
        <v>1</v>
      </c>
      <c r="AV1" s="11">
        <v>2</v>
      </c>
      <c r="AW1" s="11">
        <v>3</v>
      </c>
      <c r="AX1" s="11">
        <v>4</v>
      </c>
      <c r="AY1" s="11">
        <v>5</v>
      </c>
      <c r="AZ1" s="11">
        <v>6</v>
      </c>
      <c r="BA1" s="11">
        <v>7</v>
      </c>
      <c r="BB1" s="11">
        <v>8</v>
      </c>
      <c r="BC1" s="11">
        <v>9</v>
      </c>
      <c r="BD1" s="11">
        <v>10</v>
      </c>
      <c r="BE1" s="11">
        <v>11</v>
      </c>
      <c r="BF1" s="11">
        <v>12</v>
      </c>
      <c r="BG1" s="11">
        <v>13</v>
      </c>
      <c r="BH1" s="11">
        <v>14</v>
      </c>
      <c r="BI1" s="11">
        <v>15</v>
      </c>
      <c r="BJ1" s="11">
        <v>16</v>
      </c>
      <c r="BK1" s="11">
        <v>17</v>
      </c>
      <c r="BL1" s="11">
        <v>18</v>
      </c>
      <c r="BM1" s="12"/>
      <c r="BN1" s="11"/>
      <c r="BO1" s="11"/>
      <c r="BP1" s="11"/>
    </row>
    <row r="2" spans="1:68" ht="30" customHeight="1" x14ac:dyDescent="0.45">
      <c r="B2" s="13"/>
      <c r="C2" s="1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2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2"/>
      <c r="BN2" s="11"/>
      <c r="BO2" s="11"/>
      <c r="BP2" s="11"/>
    </row>
    <row r="3" spans="1:68" ht="30" customHeight="1" x14ac:dyDescent="0.45">
      <c r="B3" s="85" t="s">
        <v>12</v>
      </c>
      <c r="C3" s="86"/>
      <c r="D3" s="14">
        <v>5</v>
      </c>
      <c r="E3" s="14">
        <v>11</v>
      </c>
      <c r="F3" s="14">
        <v>2</v>
      </c>
      <c r="G3" s="14">
        <v>15</v>
      </c>
      <c r="H3" s="14">
        <v>7</v>
      </c>
      <c r="I3" s="14">
        <v>13</v>
      </c>
      <c r="J3" s="14">
        <v>4</v>
      </c>
      <c r="K3" s="14">
        <v>17</v>
      </c>
      <c r="L3" s="14">
        <v>9</v>
      </c>
      <c r="M3" s="14">
        <v>18</v>
      </c>
      <c r="N3" s="14">
        <v>8</v>
      </c>
      <c r="O3" s="14">
        <v>12</v>
      </c>
      <c r="P3" s="14">
        <v>3</v>
      </c>
      <c r="Q3" s="14">
        <v>14</v>
      </c>
      <c r="R3" s="14">
        <v>6</v>
      </c>
      <c r="S3" s="14">
        <v>10</v>
      </c>
      <c r="T3" s="15">
        <v>1</v>
      </c>
      <c r="U3" s="16">
        <v>16</v>
      </c>
      <c r="V3" s="16"/>
      <c r="W3" s="16"/>
      <c r="X3" s="16"/>
      <c r="Y3" s="16"/>
      <c r="Z3" s="16"/>
      <c r="AA3" s="16"/>
      <c r="AB3" s="11">
        <f t="shared" ref="AB3:AS3" si="0">D3</f>
        <v>5</v>
      </c>
      <c r="AC3" s="11">
        <f t="shared" si="0"/>
        <v>11</v>
      </c>
      <c r="AD3" s="11">
        <f t="shared" si="0"/>
        <v>2</v>
      </c>
      <c r="AE3" s="11">
        <f t="shared" si="0"/>
        <v>15</v>
      </c>
      <c r="AF3" s="11">
        <f t="shared" si="0"/>
        <v>7</v>
      </c>
      <c r="AG3" s="11">
        <f t="shared" si="0"/>
        <v>13</v>
      </c>
      <c r="AH3" s="11">
        <f t="shared" si="0"/>
        <v>4</v>
      </c>
      <c r="AI3" s="11">
        <f t="shared" si="0"/>
        <v>17</v>
      </c>
      <c r="AJ3" s="11">
        <f t="shared" si="0"/>
        <v>9</v>
      </c>
      <c r="AK3" s="11">
        <f t="shared" si="0"/>
        <v>18</v>
      </c>
      <c r="AL3" s="11">
        <f t="shared" si="0"/>
        <v>8</v>
      </c>
      <c r="AM3" s="11">
        <f t="shared" si="0"/>
        <v>12</v>
      </c>
      <c r="AN3" s="11">
        <f t="shared" si="0"/>
        <v>3</v>
      </c>
      <c r="AO3" s="11">
        <f t="shared" si="0"/>
        <v>14</v>
      </c>
      <c r="AP3" s="11">
        <f t="shared" si="0"/>
        <v>6</v>
      </c>
      <c r="AQ3" s="11">
        <f t="shared" si="0"/>
        <v>10</v>
      </c>
      <c r="AR3" s="11">
        <f t="shared" si="0"/>
        <v>1</v>
      </c>
      <c r="AS3" s="11">
        <f t="shared" si="0"/>
        <v>16</v>
      </c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1"/>
      <c r="BO3" s="11"/>
      <c r="BP3" s="11"/>
    </row>
    <row r="4" spans="1:68" ht="30" hidden="1" customHeight="1" x14ac:dyDescent="0.45">
      <c r="B4" s="17" t="s">
        <v>13</v>
      </c>
      <c r="D4" s="18">
        <f>D1</f>
        <v>1</v>
      </c>
      <c r="E4" s="18">
        <f t="shared" ref="E4:U4" si="1">E1</f>
        <v>2</v>
      </c>
      <c r="F4" s="18">
        <f t="shared" si="1"/>
        <v>3</v>
      </c>
      <c r="G4" s="18">
        <f t="shared" si="1"/>
        <v>4</v>
      </c>
      <c r="H4" s="18">
        <f t="shared" si="1"/>
        <v>5</v>
      </c>
      <c r="I4" s="18">
        <f t="shared" si="1"/>
        <v>6</v>
      </c>
      <c r="J4" s="18">
        <f t="shared" si="1"/>
        <v>7</v>
      </c>
      <c r="K4" s="18">
        <f t="shared" si="1"/>
        <v>8</v>
      </c>
      <c r="L4" s="18">
        <f t="shared" si="1"/>
        <v>9</v>
      </c>
      <c r="M4" s="18">
        <f t="shared" si="1"/>
        <v>10</v>
      </c>
      <c r="N4" s="18">
        <f t="shared" si="1"/>
        <v>11</v>
      </c>
      <c r="O4" s="18">
        <f t="shared" si="1"/>
        <v>12</v>
      </c>
      <c r="P4" s="18">
        <f t="shared" si="1"/>
        <v>13</v>
      </c>
      <c r="Q4" s="18">
        <f t="shared" si="1"/>
        <v>14</v>
      </c>
      <c r="R4" s="18">
        <f t="shared" si="1"/>
        <v>15</v>
      </c>
      <c r="S4" s="18">
        <f t="shared" si="1"/>
        <v>16</v>
      </c>
      <c r="T4" s="18">
        <f t="shared" si="1"/>
        <v>17</v>
      </c>
      <c r="U4" s="18">
        <f t="shared" si="1"/>
        <v>18</v>
      </c>
      <c r="V4" s="18"/>
      <c r="W4" s="18"/>
      <c r="X4" s="18"/>
      <c r="Y4" s="18"/>
      <c r="Z4" s="18"/>
      <c r="AA4" s="18"/>
      <c r="AB4" s="11">
        <f>AB1</f>
        <v>1</v>
      </c>
      <c r="AC4" s="11">
        <f t="shared" ref="AC4:AS4" si="2">AC1</f>
        <v>2</v>
      </c>
      <c r="AD4" s="11">
        <f t="shared" si="2"/>
        <v>3</v>
      </c>
      <c r="AE4" s="11">
        <f t="shared" si="2"/>
        <v>4</v>
      </c>
      <c r="AF4" s="11">
        <f t="shared" si="2"/>
        <v>5</v>
      </c>
      <c r="AG4" s="11">
        <f t="shared" si="2"/>
        <v>6</v>
      </c>
      <c r="AH4" s="11">
        <f t="shared" si="2"/>
        <v>7</v>
      </c>
      <c r="AI4" s="11">
        <f t="shared" si="2"/>
        <v>8</v>
      </c>
      <c r="AJ4" s="11">
        <f t="shared" si="2"/>
        <v>9</v>
      </c>
      <c r="AK4" s="11">
        <f t="shared" si="2"/>
        <v>10</v>
      </c>
      <c r="AL4" s="11">
        <f t="shared" si="2"/>
        <v>11</v>
      </c>
      <c r="AM4" s="11">
        <f t="shared" si="2"/>
        <v>12</v>
      </c>
      <c r="AN4" s="11">
        <f t="shared" si="2"/>
        <v>13</v>
      </c>
      <c r="AO4" s="11">
        <f t="shared" si="2"/>
        <v>14</v>
      </c>
      <c r="AP4" s="11">
        <f t="shared" si="2"/>
        <v>15</v>
      </c>
      <c r="AQ4" s="11">
        <f t="shared" si="2"/>
        <v>16</v>
      </c>
      <c r="AR4" s="11">
        <f t="shared" si="2"/>
        <v>17</v>
      </c>
      <c r="AS4" s="11">
        <f t="shared" si="2"/>
        <v>18</v>
      </c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1"/>
      <c r="BO4" s="11"/>
      <c r="BP4" s="11"/>
    </row>
    <row r="5" spans="1:68" ht="30" customHeight="1" x14ac:dyDescent="0.45"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1"/>
      <c r="BO5" s="11"/>
      <c r="BP5" s="11"/>
    </row>
    <row r="6" spans="1:68" ht="30" customHeight="1" x14ac:dyDescent="0.45">
      <c r="D6" s="75" t="s">
        <v>48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11"/>
      <c r="BO6" s="11"/>
      <c r="BP6" s="11"/>
    </row>
    <row r="7" spans="1:68" ht="30" customHeight="1" x14ac:dyDescent="0.45">
      <c r="N7" s="19"/>
      <c r="O7" s="19"/>
      <c r="P7" s="19"/>
      <c r="Q7" s="19"/>
      <c r="R7" s="19"/>
      <c r="S7" s="19"/>
      <c r="T7" s="19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1"/>
      <c r="BO7" s="11"/>
      <c r="BP7" s="11"/>
    </row>
    <row r="8" spans="1:68" ht="45" customHeight="1" x14ac:dyDescent="0.45">
      <c r="B8" s="21"/>
      <c r="C8" s="22"/>
      <c r="D8" s="78"/>
      <c r="E8" s="78"/>
      <c r="F8" s="78"/>
      <c r="G8" s="78"/>
      <c r="H8" s="78"/>
      <c r="I8" s="78"/>
      <c r="J8" s="78"/>
      <c r="AB8" s="23" t="str">
        <f>IFERROR(HLOOKUP(IF(Team!T16&gt;=AB$1,AB$1,0),$AB$3:$AS$4,2,0),"")</f>
        <v/>
      </c>
      <c r="AC8" s="23" t="str">
        <f>IFERROR(HLOOKUP(IF(Team!T16&gt;=AC$1,AC$1,0),$AB$3:$AS$4,2,0),"")</f>
        <v/>
      </c>
      <c r="AD8" s="23" t="str">
        <f>IFERROR(HLOOKUP(IF(Team!T16&gt;=AD$1,AD$1,0),$AB$3:$AS$4,2,0),"")</f>
        <v/>
      </c>
      <c r="AE8" s="23" t="str">
        <f>IFERROR(HLOOKUP(IF(Team!T16&gt;=AE$1,AE$1,0),$AB$3:$AS$4,2,0),"")</f>
        <v/>
      </c>
      <c r="AF8" s="23" t="str">
        <f>IFERROR(HLOOKUP(IF(Team!T16&gt;=AF$1,AF$1,0),$AB$3:$AS$4,2,0),"")</f>
        <v/>
      </c>
      <c r="AG8" s="23" t="str">
        <f>IFERROR(HLOOKUP(IF(Team!T16&gt;=AG$1,AG$1,0),$AB$3:$AS$4,2,0),"")</f>
        <v/>
      </c>
      <c r="AH8" s="23" t="str">
        <f>IFERROR(HLOOKUP(IF(Team!T16&gt;=AH$1,AH$1,0),$AB$3:$AS$4,2,0),"")</f>
        <v/>
      </c>
      <c r="AI8" s="23" t="str">
        <f>IFERROR(HLOOKUP(IF(Team!T16&gt;=AI$1,AI$1,0),$AB$3:$AS$4,2,0),"")</f>
        <v/>
      </c>
      <c r="AJ8" s="23" t="str">
        <f>IFERROR(HLOOKUP(IF(Team!T16&gt;=AJ$1,AJ$1,0),$AB$3:$AS$4,2,0),"")</f>
        <v/>
      </c>
      <c r="AK8" s="23" t="str">
        <f>IFERROR(HLOOKUP(IF(Team!T16&gt;=AK$1,AK$1,0),$AB$3:$AS$4,2,0),"")</f>
        <v/>
      </c>
      <c r="AL8" s="23" t="str">
        <f>IFERROR(HLOOKUP(IF(Team!T16&gt;=AL$1,AL$1,0),$AB$3:$AS$4,2,0),"")</f>
        <v/>
      </c>
      <c r="AM8" s="23" t="str">
        <f>IFERROR(HLOOKUP(IF(Team!T16&gt;=AM$1,AM$1,0),$AB$3:$AS$4,2,0),"")</f>
        <v/>
      </c>
      <c r="AN8" s="23" t="str">
        <f>IFERROR(HLOOKUP(IF(Team!T16&gt;=AN$1,AN$1,0),$AB$3:$AS$4,2,0),"")</f>
        <v/>
      </c>
      <c r="AO8" s="23" t="str">
        <f>IFERROR(HLOOKUP(IF(Team!T16&gt;=AO$1,AO$1,0),$AB$3:$AS$4,2,0),"")</f>
        <v/>
      </c>
      <c r="AP8" s="23" t="str">
        <f>IFERROR(HLOOKUP(IF(Team!T16&gt;=AP$1,AP$1,0),$AB$3:$AS$4,2,0),"")</f>
        <v/>
      </c>
      <c r="AQ8" s="23" t="str">
        <f>IFERROR(HLOOKUP(IF(Team!T16&gt;=AQ$1,AQ$1,0),$AB$3:$AS$4,2,0),"")</f>
        <v/>
      </c>
      <c r="AR8" s="23" t="str">
        <f>IFERROR(HLOOKUP(IF(Team!T16&gt;=AR$1,AR$1,0),$AB$3:$AS$4,2,0),"")</f>
        <v/>
      </c>
      <c r="AS8" s="23" t="str">
        <f>IFERROR(HLOOKUP(IF(Team!T16&gt;=AS$1,AS$1,0),$AB$3:$AS$4,2,0),"")</f>
        <v/>
      </c>
      <c r="AT8" s="11"/>
      <c r="AU8" s="23">
        <f t="shared" ref="AU8:BF11" si="3">AU$1*COUNTIF($AB8:$AS8,AU$1)</f>
        <v>0</v>
      </c>
      <c r="AV8" s="23">
        <f t="shared" si="3"/>
        <v>0</v>
      </c>
      <c r="AW8" s="23">
        <f t="shared" si="3"/>
        <v>0</v>
      </c>
      <c r="AX8" s="23">
        <f t="shared" si="3"/>
        <v>0</v>
      </c>
      <c r="AY8" s="23">
        <f t="shared" si="3"/>
        <v>0</v>
      </c>
      <c r="AZ8" s="23">
        <f t="shared" si="3"/>
        <v>0</v>
      </c>
      <c r="BA8" s="23">
        <f t="shared" si="3"/>
        <v>0</v>
      </c>
      <c r="BB8" s="23">
        <f t="shared" si="3"/>
        <v>0</v>
      </c>
      <c r="BC8" s="23">
        <f t="shared" si="3"/>
        <v>0</v>
      </c>
      <c r="BD8" s="23">
        <f t="shared" si="3"/>
        <v>0</v>
      </c>
      <c r="BE8" s="23">
        <f t="shared" si="3"/>
        <v>0</v>
      </c>
      <c r="BF8" s="23">
        <f t="shared" si="3"/>
        <v>0</v>
      </c>
      <c r="BG8" s="23">
        <f t="shared" ref="BG8:BL11" si="4">BG$1*COUNTIF($AB8:$AS8,BG$1)</f>
        <v>0</v>
      </c>
      <c r="BH8" s="23">
        <f t="shared" si="4"/>
        <v>0</v>
      </c>
      <c r="BI8" s="23">
        <f t="shared" si="4"/>
        <v>0</v>
      </c>
      <c r="BJ8" s="23">
        <f t="shared" si="4"/>
        <v>0</v>
      </c>
      <c r="BK8" s="23">
        <f t="shared" si="4"/>
        <v>0</v>
      </c>
      <c r="BL8" s="23">
        <f t="shared" si="4"/>
        <v>0</v>
      </c>
      <c r="BM8" s="12"/>
      <c r="BN8" s="23" t="str">
        <f>IF(AU8&lt;&gt;0,AU8&amp;", ","")&amp;IF(AV8&lt;&gt;0,AV8&amp;", ","")&amp;IF(AW8&lt;&gt;0,AW8&amp;", ","")&amp;IF(AX8&lt;&gt;0,AX8&amp;", ","")&amp;IF(AY8&lt;&gt;0,AY8&amp;", ","")&amp;IF(AZ8&lt;&gt;0,AZ8&amp;", ","")&amp;IF(BA8&lt;&gt;0,BA8&amp;", ","")&amp;IF(BB8&lt;&gt;0,BB8&amp;", ","")&amp;IF(BC8&lt;&gt;0,BC8&amp;", ","")&amp;IF(BD8&lt;&gt;0,BD8&amp;", ","")&amp;IF(BE8&lt;&gt;0,BE8&amp;", ","")&amp;IF(BF8&lt;&gt;0,BF8&amp;", ","")&amp;IF(BG8&lt;&gt;0,BG8&amp;", ","")&amp;IF(BH8&lt;&gt;0,BH8&amp;", ","")&amp;IF(BI8&lt;&gt;0,BI8&amp;", ","")&amp;IF(BJ8&lt;&gt;0,BJ8&amp;", ","")&amp;IF(BK8&lt;&gt;0,BK8&amp;", ","")&amp;IF(BL8&lt;&gt;0,BL8&amp;", ","")</f>
        <v/>
      </c>
      <c r="BO8" s="23">
        <f>LEN(BN8)</f>
        <v>0</v>
      </c>
      <c r="BP8" s="23" t="str">
        <f>IFERROR(LEFT(BN8,BO8-2),"")</f>
        <v/>
      </c>
    </row>
    <row r="9" spans="1:68" ht="45" customHeight="1" x14ac:dyDescent="0.45">
      <c r="B9" s="84" t="s">
        <v>14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AB9" s="23" t="str">
        <f>IFERROR(HLOOKUP(IF(Team!T17&gt;=AB$1,AB$1,0),$AB$3:$AS$4,2,0),"")</f>
        <v/>
      </c>
      <c r="AC9" s="23" t="str">
        <f>IFERROR(HLOOKUP(IF(Team!T17&gt;=AC$1,AC$1,0),$AB$3:$AS$4,2,0),"")</f>
        <v/>
      </c>
      <c r="AD9" s="23" t="str">
        <f>IFERROR(HLOOKUP(IF(Team!T17&gt;=AD$1,AD$1,0),$AB$3:$AS$4,2,0),"")</f>
        <v/>
      </c>
      <c r="AE9" s="23" t="str">
        <f>IFERROR(HLOOKUP(IF(Team!T17&gt;=AE$1,AE$1,0),$AB$3:$AS$4,2,0),"")</f>
        <v/>
      </c>
      <c r="AF9" s="23" t="str">
        <f>IFERROR(HLOOKUP(IF(Team!T17&gt;=AF$1,AF$1,0),$AB$3:$AS$4,2,0),"")</f>
        <v/>
      </c>
      <c r="AG9" s="23" t="str">
        <f>IFERROR(HLOOKUP(IF(Team!T17&gt;=AG$1,AG$1,0),$AB$3:$AS$4,2,0),"")</f>
        <v/>
      </c>
      <c r="AH9" s="23" t="str">
        <f>IFERROR(HLOOKUP(IF(Team!T17&gt;=AH$1,AH$1,0),$AB$3:$AS$4,2,0),"")</f>
        <v/>
      </c>
      <c r="AI9" s="23" t="str">
        <f>IFERROR(HLOOKUP(IF(Team!T17&gt;=AI$1,AI$1,0),$AB$3:$AS$4,2,0),"")</f>
        <v/>
      </c>
      <c r="AJ9" s="23" t="str">
        <f>IFERROR(HLOOKUP(IF(Team!T17&gt;=AJ$1,AJ$1,0),$AB$3:$AS$4,2,0),"")</f>
        <v/>
      </c>
      <c r="AK9" s="23" t="str">
        <f>IFERROR(HLOOKUP(IF(Team!T17&gt;=AK$1,AK$1,0),$AB$3:$AS$4,2,0),"")</f>
        <v/>
      </c>
      <c r="AL9" s="23" t="str">
        <f>IFERROR(HLOOKUP(IF(Team!T17&gt;=AL$1,AL$1,0),$AB$3:$AS$4,2,0),"")</f>
        <v/>
      </c>
      <c r="AM9" s="23" t="str">
        <f>IFERROR(HLOOKUP(IF(Team!T17&gt;=AM$1,AM$1,0),$AB$3:$AS$4,2,0),"")</f>
        <v/>
      </c>
      <c r="AN9" s="23" t="str">
        <f>IFERROR(HLOOKUP(IF(Team!T17&gt;=AN$1,AN$1,0),$AB$3:$AS$4,2,0),"")</f>
        <v/>
      </c>
      <c r="AO9" s="23" t="str">
        <f>IFERROR(HLOOKUP(IF(Team!T17&gt;=AO$1,AO$1,0),$AB$3:$AS$4,2,0),"")</f>
        <v/>
      </c>
      <c r="AP9" s="23" t="str">
        <f>IFERROR(HLOOKUP(IF(Team!T17&gt;=AP$1,AP$1,0),$AB$3:$AS$4,2,0),"")</f>
        <v/>
      </c>
      <c r="AQ9" s="23" t="str">
        <f>IFERROR(HLOOKUP(IF(Team!T17&gt;=AQ$1,AQ$1,0),$AB$3:$AS$4,2,0),"")</f>
        <v/>
      </c>
      <c r="AR9" s="23" t="str">
        <f>IFERROR(HLOOKUP(IF(Team!T17&gt;=AR$1,AR$1,0),$AB$3:$AS$4,2,0),"")</f>
        <v/>
      </c>
      <c r="AS9" s="23" t="str">
        <f>IFERROR(HLOOKUP(IF(Team!T17&gt;=AS$1,AS$1,0),$AB$3:$AS$4,2,0),"")</f>
        <v/>
      </c>
      <c r="AT9" s="11"/>
      <c r="AU9" s="23">
        <f t="shared" si="3"/>
        <v>0</v>
      </c>
      <c r="AV9" s="23">
        <f t="shared" si="3"/>
        <v>0</v>
      </c>
      <c r="AW9" s="23">
        <f t="shared" si="3"/>
        <v>0</v>
      </c>
      <c r="AX9" s="23">
        <f t="shared" si="3"/>
        <v>0</v>
      </c>
      <c r="AY9" s="23">
        <f t="shared" si="3"/>
        <v>0</v>
      </c>
      <c r="AZ9" s="23">
        <f t="shared" si="3"/>
        <v>0</v>
      </c>
      <c r="BA9" s="23">
        <f t="shared" si="3"/>
        <v>0</v>
      </c>
      <c r="BB9" s="23">
        <f t="shared" si="3"/>
        <v>0</v>
      </c>
      <c r="BC9" s="23">
        <f t="shared" si="3"/>
        <v>0</v>
      </c>
      <c r="BD9" s="23">
        <f t="shared" si="3"/>
        <v>0</v>
      </c>
      <c r="BE9" s="23">
        <f t="shared" si="3"/>
        <v>0</v>
      </c>
      <c r="BF9" s="23">
        <f t="shared" si="3"/>
        <v>0</v>
      </c>
      <c r="BG9" s="23">
        <f t="shared" si="4"/>
        <v>0</v>
      </c>
      <c r="BH9" s="23">
        <f t="shared" si="4"/>
        <v>0</v>
      </c>
      <c r="BI9" s="23">
        <f t="shared" si="4"/>
        <v>0</v>
      </c>
      <c r="BJ9" s="23">
        <f t="shared" si="4"/>
        <v>0</v>
      </c>
      <c r="BK9" s="23">
        <f t="shared" si="4"/>
        <v>0</v>
      </c>
      <c r="BL9" s="23">
        <f t="shared" si="4"/>
        <v>0</v>
      </c>
      <c r="BM9" s="12"/>
      <c r="BN9" s="23" t="str">
        <f>IF(AU9&lt;&gt;0,AU9&amp;", ","")&amp;IF(AV9&lt;&gt;0,AV9&amp;", ","")&amp;IF(AW9&lt;&gt;0,AW9&amp;", ","")&amp;IF(AX9&lt;&gt;0,AX9&amp;", ","")&amp;IF(AY9&lt;&gt;0,AY9&amp;", ","")&amp;IF(AZ9&lt;&gt;0,AZ9&amp;", ","")&amp;IF(BA9&lt;&gt;0,BA9&amp;", ","")&amp;IF(BB9&lt;&gt;0,BB9&amp;", ","")&amp;IF(BC9&lt;&gt;0,BC9&amp;", ","")&amp;IF(BD9&lt;&gt;0,BD9&amp;", ","")&amp;IF(BE9&lt;&gt;0,BE9&amp;", ","")&amp;IF(BF9&lt;&gt;0,BF9&amp;", ","")&amp;IF(BG9&lt;&gt;0,BG9&amp;", ","")&amp;IF(BH9&lt;&gt;0,BH9&amp;", ","")&amp;IF(BI9&lt;&gt;0,BI9&amp;", ","")&amp;IF(BJ9&lt;&gt;0,BJ9&amp;", ","")&amp;IF(BK9&lt;&gt;0,BK9&amp;", ","")&amp;IF(BL9&lt;&gt;0,BL9&amp;", ","")</f>
        <v/>
      </c>
      <c r="BO9" s="23">
        <f>LEN(BN9)</f>
        <v>0</v>
      </c>
      <c r="BP9" s="23" t="str">
        <f>IFERROR(LEFT(BN9,BO9-2),"")</f>
        <v/>
      </c>
    </row>
    <row r="10" spans="1:68" ht="45" customHeight="1" x14ac:dyDescent="0.45">
      <c r="A10" s="79">
        <v>1</v>
      </c>
      <c r="B10" s="81" t="str">
        <f>IF(Team!C16=0,"",Team!C16)</f>
        <v/>
      </c>
      <c r="C10" s="82"/>
      <c r="D10" s="83" t="str">
        <f>BP8</f>
        <v/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AB10" s="23" t="str">
        <f>IFERROR(HLOOKUP(IF(Team!AT16&gt;=AB$1,AB$1,0),$AB$3:$AS$4,2,0),"")</f>
        <v/>
      </c>
      <c r="AC10" s="23" t="str">
        <f>IFERROR(HLOOKUP(IF(Team!AT16&gt;=AC$1,AC$1,0),$AB$3:$AS$4,2,0),"")</f>
        <v/>
      </c>
      <c r="AD10" s="23" t="str">
        <f>IFERROR(HLOOKUP(IF(Team!AT16&gt;=AD$1,AD$1,0),$AB$3:$AS$4,2,0),"")</f>
        <v/>
      </c>
      <c r="AE10" s="23" t="str">
        <f>IFERROR(HLOOKUP(IF(Team!AT16&gt;=AE$1,AE$1,0),$AB$3:$AS$4,2,0),"")</f>
        <v/>
      </c>
      <c r="AF10" s="23" t="str">
        <f>IFERROR(HLOOKUP(IF(Team!AT16&gt;=AF$1,AF$1,0),$AB$3:$AS$4,2,0),"")</f>
        <v/>
      </c>
      <c r="AG10" s="23" t="str">
        <f>IFERROR(HLOOKUP(IF(Team!AT16&gt;=AG$1,AG$1,0),$AB$3:$AS$4,2,0),"")</f>
        <v/>
      </c>
      <c r="AH10" s="23" t="str">
        <f>IFERROR(HLOOKUP(IF(Team!AT16&gt;=AH$1,AH$1,0),$AB$3:$AS$4,2,0),"")</f>
        <v/>
      </c>
      <c r="AI10" s="23" t="str">
        <f>IFERROR(HLOOKUP(IF(Team!AT16&gt;=AI$1,AI$1,0),$AB$3:$AS$4,2,0),"")</f>
        <v/>
      </c>
      <c r="AJ10" s="23" t="str">
        <f>IFERROR(HLOOKUP(IF(Team!AT16&gt;=AJ$1,AJ$1,0),$AB$3:$AS$4,2,0),"")</f>
        <v/>
      </c>
      <c r="AK10" s="23" t="str">
        <f>IFERROR(HLOOKUP(IF(Team!AT16&gt;=AK$1,AK$1,0),$AB$3:$AS$4,2,0),"")</f>
        <v/>
      </c>
      <c r="AL10" s="23" t="str">
        <f>IFERROR(HLOOKUP(IF(Team!AT16&gt;=AL$1,AL$1,0),$AB$3:$AS$4,2,0),"")</f>
        <v/>
      </c>
      <c r="AM10" s="23" t="str">
        <f>IFERROR(HLOOKUP(IF(Team!AT16&gt;=AM$1,AM$1,0),$AB$3:$AS$4,2,0),"")</f>
        <v/>
      </c>
      <c r="AN10" s="23" t="str">
        <f>IFERROR(HLOOKUP(IF(Team!AT16&gt;=AN$1,AN$1,0),$AB$3:$AS$4,2,0),"")</f>
        <v/>
      </c>
      <c r="AO10" s="23" t="str">
        <f>IFERROR(HLOOKUP(IF(Team!AT16&gt;=AO$1,AO$1,0),$AB$3:$AS$4,2,0),"")</f>
        <v/>
      </c>
      <c r="AP10" s="23" t="str">
        <f>IFERROR(HLOOKUP(IF(Team!AT16&gt;=AP$1,AP$1,0),$AB$3:$AS$4,2,0),"")</f>
        <v/>
      </c>
      <c r="AQ10" s="23" t="str">
        <f>IFERROR(HLOOKUP(IF(Team!AT16&gt;=AQ$1,AQ$1,0),$AB$3:$AS$4,2,0),"")</f>
        <v/>
      </c>
      <c r="AR10" s="23" t="str">
        <f>IFERROR(HLOOKUP(IF(Team!AT16&gt;=AR$1,AR$1,0),$AB$3:$AS$4,2,0),"")</f>
        <v/>
      </c>
      <c r="AS10" s="23" t="str">
        <f>IFERROR(HLOOKUP(IF(Team!AT16&gt;=AS$1,AS$1,0),$AB$3:$AS$4,2,0),"")</f>
        <v/>
      </c>
      <c r="AT10" s="11"/>
      <c r="AU10" s="23">
        <f t="shared" si="3"/>
        <v>0</v>
      </c>
      <c r="AV10" s="23">
        <f t="shared" si="3"/>
        <v>0</v>
      </c>
      <c r="AW10" s="23">
        <f t="shared" si="3"/>
        <v>0</v>
      </c>
      <c r="AX10" s="23">
        <f t="shared" si="3"/>
        <v>0</v>
      </c>
      <c r="AY10" s="23">
        <f t="shared" si="3"/>
        <v>0</v>
      </c>
      <c r="AZ10" s="23">
        <f t="shared" si="3"/>
        <v>0</v>
      </c>
      <c r="BA10" s="23">
        <f t="shared" si="3"/>
        <v>0</v>
      </c>
      <c r="BB10" s="23">
        <f t="shared" si="3"/>
        <v>0</v>
      </c>
      <c r="BC10" s="23">
        <f t="shared" si="3"/>
        <v>0</v>
      </c>
      <c r="BD10" s="23">
        <f t="shared" si="3"/>
        <v>0</v>
      </c>
      <c r="BE10" s="23">
        <f t="shared" si="3"/>
        <v>0</v>
      </c>
      <c r="BF10" s="23">
        <f t="shared" si="3"/>
        <v>0</v>
      </c>
      <c r="BG10" s="23">
        <f t="shared" si="4"/>
        <v>0</v>
      </c>
      <c r="BH10" s="23">
        <f t="shared" si="4"/>
        <v>0</v>
      </c>
      <c r="BI10" s="23">
        <f t="shared" si="4"/>
        <v>0</v>
      </c>
      <c r="BJ10" s="23">
        <f t="shared" si="4"/>
        <v>0</v>
      </c>
      <c r="BK10" s="23">
        <f t="shared" si="4"/>
        <v>0</v>
      </c>
      <c r="BL10" s="23">
        <f t="shared" si="4"/>
        <v>0</v>
      </c>
      <c r="BM10" s="12"/>
      <c r="BN10" s="23" t="str">
        <f>IF(AU10&lt;&gt;0,AU10&amp;", ","")&amp;IF(AV10&lt;&gt;0,AV10&amp;", ","")&amp;IF(AW10&lt;&gt;0,AW10&amp;", ","")&amp;IF(AX10&lt;&gt;0,AX10&amp;", ","")&amp;IF(AY10&lt;&gt;0,AY10&amp;", ","")&amp;IF(AZ10&lt;&gt;0,AZ10&amp;", ","")&amp;IF(BA10&lt;&gt;0,BA10&amp;", ","")&amp;IF(BB10&lt;&gt;0,BB10&amp;", ","")&amp;IF(BC10&lt;&gt;0,BC10&amp;", ","")&amp;IF(BD10&lt;&gt;0,BD10&amp;", ","")&amp;IF(BE10&lt;&gt;0,BE10&amp;", ","")&amp;IF(BF10&lt;&gt;0,BF10&amp;", ","")&amp;IF(BG10&lt;&gt;0,BG10&amp;", ","")&amp;IF(BH10&lt;&gt;0,BH10&amp;", ","")&amp;IF(BI10&lt;&gt;0,BI10&amp;", ","")&amp;IF(BJ10&lt;&gt;0,BJ10&amp;", ","")&amp;IF(BK10&lt;&gt;0,BK10&amp;", ","")&amp;IF(BL10&lt;&gt;0,BL10&amp;", ","")</f>
        <v/>
      </c>
      <c r="BO10" s="23">
        <f>LEN(BN10)</f>
        <v>0</v>
      </c>
      <c r="BP10" s="23" t="str">
        <f>IFERROR(LEFT(BN10,BO10-2),"")</f>
        <v/>
      </c>
    </row>
    <row r="11" spans="1:68" ht="45" customHeight="1" x14ac:dyDescent="0.45">
      <c r="A11" s="79"/>
      <c r="B11" s="81" t="str">
        <f>IF(Team!C17=0,"",Team!C17)</f>
        <v/>
      </c>
      <c r="C11" s="82"/>
      <c r="D11" s="80" t="str">
        <f>BP9</f>
        <v/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AB11" s="23" t="str">
        <f>IFERROR(HLOOKUP(IF(Team!AT17&gt;=AB$1,AB$1,0),$AB$3:$AS$4,2,0),"")</f>
        <v/>
      </c>
      <c r="AC11" s="23" t="str">
        <f>IFERROR(HLOOKUP(IF(Team!AT17&gt;=AC$1,AC$1,0),$AB$3:$AS$4,2,0),"")</f>
        <v/>
      </c>
      <c r="AD11" s="23" t="str">
        <f>IFERROR(HLOOKUP(IF(Team!AT17&gt;=AD$1,AD$1,0),$AB$3:$AS$4,2,0),"")</f>
        <v/>
      </c>
      <c r="AE11" s="23" t="str">
        <f>IFERROR(HLOOKUP(IF(Team!AT17&gt;=AE$1,AE$1,0),$AB$3:$AS$4,2,0),"")</f>
        <v/>
      </c>
      <c r="AF11" s="23" t="str">
        <f>IFERROR(HLOOKUP(IF(Team!AT17&gt;=AF$1,AF$1,0),$AB$3:$AS$4,2,0),"")</f>
        <v/>
      </c>
      <c r="AG11" s="23" t="str">
        <f>IFERROR(HLOOKUP(IF(Team!AT17&gt;=AG$1,AG$1,0),$AB$3:$AS$4,2,0),"")</f>
        <v/>
      </c>
      <c r="AH11" s="23" t="str">
        <f>IFERROR(HLOOKUP(IF(Team!AT17&gt;=AH$1,AH$1,0),$AB$3:$AS$4,2,0),"")</f>
        <v/>
      </c>
      <c r="AI11" s="23" t="str">
        <f>IFERROR(HLOOKUP(IF(Team!AT17&gt;=AI$1,AI$1,0),$AB$3:$AS$4,2,0),"")</f>
        <v/>
      </c>
      <c r="AJ11" s="23" t="str">
        <f>IFERROR(HLOOKUP(IF(Team!AT17&gt;=AJ$1,AJ$1,0),$AB$3:$AS$4,2,0),"")</f>
        <v/>
      </c>
      <c r="AK11" s="23" t="str">
        <f>IFERROR(HLOOKUP(IF(Team!AT17&gt;=AK$1,AK$1,0),$AB$3:$AS$4,2,0),"")</f>
        <v/>
      </c>
      <c r="AL11" s="23" t="str">
        <f>IFERROR(HLOOKUP(IF(Team!AT17&gt;=AL$1,AL$1,0),$AB$3:$AS$4,2,0),"")</f>
        <v/>
      </c>
      <c r="AM11" s="23" t="str">
        <f>IFERROR(HLOOKUP(IF(Team!AT17&gt;=AM$1,AM$1,0),$AB$3:$AS$4,2,0),"")</f>
        <v/>
      </c>
      <c r="AN11" s="23" t="str">
        <f>IFERROR(HLOOKUP(IF(Team!AT17&gt;=AN$1,AN$1,0),$AB$3:$AS$4,2,0),"")</f>
        <v/>
      </c>
      <c r="AO11" s="23" t="str">
        <f>IFERROR(HLOOKUP(IF(Team!AT17&gt;=AO$1,AO$1,0),$AB$3:$AS$4,2,0),"")</f>
        <v/>
      </c>
      <c r="AP11" s="23" t="str">
        <f>IFERROR(HLOOKUP(IF(Team!AT17&gt;=AP$1,AP$1,0),$AB$3:$AS$4,2,0),"")</f>
        <v/>
      </c>
      <c r="AQ11" s="23" t="str">
        <f>IFERROR(HLOOKUP(IF(Team!AT17&gt;=AQ$1,AQ$1,0),$AB$3:$AS$4,2,0),"")</f>
        <v/>
      </c>
      <c r="AR11" s="23" t="str">
        <f>IFERROR(HLOOKUP(IF(Team!AT17&gt;=AR$1,AR$1,0),$AB$3:$AS$4,2,0),"")</f>
        <v/>
      </c>
      <c r="AS11" s="23" t="str">
        <f>IFERROR(HLOOKUP(IF(Team!AT17&gt;=AS$1,AS$1,0),$AB$3:$AS$4,2,0),"")</f>
        <v/>
      </c>
      <c r="AT11" s="11"/>
      <c r="AU11" s="23">
        <f t="shared" si="3"/>
        <v>0</v>
      </c>
      <c r="AV11" s="23">
        <f t="shared" si="3"/>
        <v>0</v>
      </c>
      <c r="AW11" s="23">
        <f t="shared" si="3"/>
        <v>0</v>
      </c>
      <c r="AX11" s="23">
        <f t="shared" si="3"/>
        <v>0</v>
      </c>
      <c r="AY11" s="23">
        <f t="shared" si="3"/>
        <v>0</v>
      </c>
      <c r="AZ11" s="23">
        <f t="shared" si="3"/>
        <v>0</v>
      </c>
      <c r="BA11" s="23">
        <f t="shared" si="3"/>
        <v>0</v>
      </c>
      <c r="BB11" s="23">
        <f t="shared" si="3"/>
        <v>0</v>
      </c>
      <c r="BC11" s="23">
        <f t="shared" si="3"/>
        <v>0</v>
      </c>
      <c r="BD11" s="23">
        <f t="shared" si="3"/>
        <v>0</v>
      </c>
      <c r="BE11" s="23">
        <f t="shared" si="3"/>
        <v>0</v>
      </c>
      <c r="BF11" s="23">
        <f t="shared" si="3"/>
        <v>0</v>
      </c>
      <c r="BG11" s="23">
        <f t="shared" si="4"/>
        <v>0</v>
      </c>
      <c r="BH11" s="23">
        <f t="shared" si="4"/>
        <v>0</v>
      </c>
      <c r="BI11" s="23">
        <f t="shared" si="4"/>
        <v>0</v>
      </c>
      <c r="BJ11" s="23">
        <f t="shared" si="4"/>
        <v>0</v>
      </c>
      <c r="BK11" s="23">
        <f t="shared" si="4"/>
        <v>0</v>
      </c>
      <c r="BL11" s="23">
        <f t="shared" si="4"/>
        <v>0</v>
      </c>
      <c r="BM11" s="12"/>
      <c r="BN11" s="23" t="str">
        <f>IF(AU11&lt;&gt;0,AU11&amp;", ","")&amp;IF(AV11&lt;&gt;0,AV11&amp;", ","")&amp;IF(AW11&lt;&gt;0,AW11&amp;", ","")&amp;IF(AX11&lt;&gt;0,AX11&amp;", ","")&amp;IF(AY11&lt;&gt;0,AY11&amp;", ","")&amp;IF(AZ11&lt;&gt;0,AZ11&amp;", ","")&amp;IF(BA11&lt;&gt;0,BA11&amp;", ","")&amp;IF(BB11&lt;&gt;0,BB11&amp;", ","")&amp;IF(BC11&lt;&gt;0,BC11&amp;", ","")&amp;IF(BD11&lt;&gt;0,BD11&amp;", ","")&amp;IF(BE11&lt;&gt;0,BE11&amp;", ","")&amp;IF(BF11&lt;&gt;0,BF11&amp;", ","")&amp;IF(BG11&lt;&gt;0,BG11&amp;", ","")&amp;IF(BH11&lt;&gt;0,BH11&amp;", ","")&amp;IF(BI11&lt;&gt;0,BI11&amp;", ","")&amp;IF(BJ11&lt;&gt;0,BJ11&amp;", ","")&amp;IF(BK11&lt;&gt;0,BK11&amp;", ","")&amp;IF(BL11&lt;&gt;0,BL11&amp;", ","")</f>
        <v/>
      </c>
      <c r="BO11" s="23">
        <f>LEN(BN11)</f>
        <v>0</v>
      </c>
      <c r="BP11" s="23" t="str">
        <f>IFERROR(LEFT(BN11,BO11-2),"")</f>
        <v/>
      </c>
    </row>
    <row r="12" spans="1:68" ht="45" customHeight="1" x14ac:dyDescent="0.45">
      <c r="A12" s="79"/>
      <c r="B12" s="81" t="str">
        <f>IF(Team!AC16=0,"",Team!AC16)</f>
        <v/>
      </c>
      <c r="C12" s="82"/>
      <c r="D12" s="80" t="str">
        <f>BP10</f>
        <v/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2"/>
      <c r="BN12" s="11"/>
      <c r="BO12" s="11"/>
      <c r="BP12" s="11"/>
    </row>
    <row r="13" spans="1:68" ht="45" customHeight="1" x14ac:dyDescent="0.45">
      <c r="A13" s="79"/>
      <c r="B13" s="81" t="str">
        <f>IF(Team!AC17=0,"",Team!AC17)</f>
        <v/>
      </c>
      <c r="C13" s="82"/>
      <c r="D13" s="80" t="str">
        <f>BP11</f>
        <v/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AB13" s="23" t="str">
        <f>IFERROR(HLOOKUP(IF(Team!T19&gt;=AB$1,AB$1,0),$AB$3:$AS$4,2,0),"")</f>
        <v/>
      </c>
      <c r="AC13" s="23" t="str">
        <f>IFERROR(HLOOKUP(IF(Team!T19&gt;=AC$1,AC$1,0),$AB$3:$AS$4,2,0),"")</f>
        <v/>
      </c>
      <c r="AD13" s="23" t="str">
        <f>IFERROR(HLOOKUP(IF(Team!T19&gt;=AD$1,AD$1,0),$AB$3:$AS$4,2,0),"")</f>
        <v/>
      </c>
      <c r="AE13" s="23" t="str">
        <f>IFERROR(HLOOKUP(IF(Team!T19&gt;=AE$1,AE$1,0),$AB$3:$AS$4,2,0),"")</f>
        <v/>
      </c>
      <c r="AF13" s="23" t="str">
        <f>IFERROR(HLOOKUP(IF(Team!T19&gt;=AF$1,AF$1,0),$AB$3:$AS$4,2,0),"")</f>
        <v/>
      </c>
      <c r="AG13" s="23" t="str">
        <f>IFERROR(HLOOKUP(IF(Team!T19&gt;=AG$1,AG$1,0),$AB$3:$AS$4,2,0),"")</f>
        <v/>
      </c>
      <c r="AH13" s="23" t="str">
        <f>IFERROR(HLOOKUP(IF(Team!T19&gt;=AH$1,AH$1,0),$AB$3:$AS$4,2,0),"")</f>
        <v/>
      </c>
      <c r="AI13" s="23" t="str">
        <f>IFERROR(HLOOKUP(IF(Team!T19&gt;=AI$1,AI$1,0),$AB$3:$AS$4,2,0),"")</f>
        <v/>
      </c>
      <c r="AJ13" s="23" t="str">
        <f>IFERROR(HLOOKUP(IF(Team!T19&gt;=AJ$1,AJ$1,0),$AB$3:$AS$4,2,0),"")</f>
        <v/>
      </c>
      <c r="AK13" s="23" t="str">
        <f>IFERROR(HLOOKUP(IF(Team!T19&gt;=AK$1,AK$1,0),$AB$3:$AS$4,2,0),"")</f>
        <v/>
      </c>
      <c r="AL13" s="23" t="str">
        <f>IFERROR(HLOOKUP(IF(Team!T19&gt;=AL$1,AL$1,0),$AB$3:$AS$4,2,0),"")</f>
        <v/>
      </c>
      <c r="AM13" s="23" t="str">
        <f>IFERROR(HLOOKUP(IF(Team!T19&gt;=AM$1,AM$1,0),$AB$3:$AS$4,2,0),"")</f>
        <v/>
      </c>
      <c r="AN13" s="23" t="str">
        <f>IFERROR(HLOOKUP(IF(Team!T19&gt;=AN$1,AN$1,0),$AB$3:$AS$4,2,0),"")</f>
        <v/>
      </c>
      <c r="AO13" s="23" t="str">
        <f>IFERROR(HLOOKUP(IF(Team!T19&gt;=AO$1,AO$1,0),$AB$3:$AS$4,2,0),"")</f>
        <v/>
      </c>
      <c r="AP13" s="23" t="str">
        <f>IFERROR(HLOOKUP(IF(Team!T19&gt;=AP$1,AP$1,0),$AB$3:$AS$4,2,0),"")</f>
        <v/>
      </c>
      <c r="AQ13" s="23" t="str">
        <f>IFERROR(HLOOKUP(IF(Team!T19&gt;=AQ$1,AQ$1,0),$AB$3:$AS$4,2,0),"")</f>
        <v/>
      </c>
      <c r="AR13" s="23" t="str">
        <f>IFERROR(HLOOKUP(IF(Team!T19&gt;=AR$1,AR$1,0),$AB$3:$AS$4,2,0),"")</f>
        <v/>
      </c>
      <c r="AS13" s="23" t="str">
        <f>IFERROR(HLOOKUP(IF(Team!T19&gt;=AS$1,AS$1,0),$AB$3:$AS$4,2,0),"")</f>
        <v/>
      </c>
      <c r="AT13" s="11"/>
      <c r="AU13" s="23">
        <f t="shared" ref="AU13:AW16" si="5">AU$1*COUNTIF($AB13:$AS13,AU$1)</f>
        <v>0</v>
      </c>
      <c r="AV13" s="23">
        <f t="shared" si="5"/>
        <v>0</v>
      </c>
      <c r="AW13" s="23">
        <f t="shared" si="5"/>
        <v>0</v>
      </c>
      <c r="AX13" s="23">
        <f t="shared" ref="AX13:BL16" si="6">AX$1*COUNTIF($AB13:$AS13,AX$1)</f>
        <v>0</v>
      </c>
      <c r="AY13" s="23">
        <f t="shared" si="6"/>
        <v>0</v>
      </c>
      <c r="AZ13" s="23">
        <f t="shared" si="6"/>
        <v>0</v>
      </c>
      <c r="BA13" s="23">
        <f t="shared" si="6"/>
        <v>0</v>
      </c>
      <c r="BB13" s="23">
        <f t="shared" si="6"/>
        <v>0</v>
      </c>
      <c r="BC13" s="23">
        <f t="shared" si="6"/>
        <v>0</v>
      </c>
      <c r="BD13" s="23">
        <f t="shared" si="6"/>
        <v>0</v>
      </c>
      <c r="BE13" s="23">
        <f t="shared" si="6"/>
        <v>0</v>
      </c>
      <c r="BF13" s="23">
        <f t="shared" si="6"/>
        <v>0</v>
      </c>
      <c r="BG13" s="23">
        <f t="shared" si="6"/>
        <v>0</v>
      </c>
      <c r="BH13" s="23">
        <f t="shared" si="6"/>
        <v>0</v>
      </c>
      <c r="BI13" s="23">
        <f t="shared" si="6"/>
        <v>0</v>
      </c>
      <c r="BJ13" s="23">
        <f t="shared" si="6"/>
        <v>0</v>
      </c>
      <c r="BK13" s="23">
        <f t="shared" si="6"/>
        <v>0</v>
      </c>
      <c r="BL13" s="23">
        <f t="shared" si="6"/>
        <v>0</v>
      </c>
      <c r="BM13" s="12"/>
      <c r="BN13" s="23" t="str">
        <f>IF(AU13&lt;&gt;0,AU13&amp;", ","")&amp;IF(AV13&lt;&gt;0,AV13&amp;", ","")&amp;IF(AW13&lt;&gt;0,AW13&amp;", ","")&amp;IF(AX13&lt;&gt;0,AX13&amp;", ","")&amp;IF(AY13&lt;&gt;0,AY13&amp;", ","")&amp;IF(AZ13&lt;&gt;0,AZ13&amp;", ","")&amp;IF(BA13&lt;&gt;0,BA13&amp;", ","")&amp;IF(BB13&lt;&gt;0,BB13&amp;", ","")&amp;IF(BC13&lt;&gt;0,BC13&amp;", ","")&amp;IF(BD13&lt;&gt;0,BD13&amp;", ","")&amp;IF(BE13&lt;&gt;0,BE13&amp;", ","")&amp;IF(BF13&lt;&gt;0,BF13&amp;", ","")&amp;IF(BG13&lt;&gt;0,BG13&amp;", ","")&amp;IF(BH13&lt;&gt;0,BH13&amp;", ","")&amp;IF(BI13&lt;&gt;0,BI13&amp;", ","")&amp;IF(BJ13&lt;&gt;0,BJ13&amp;", ","")&amp;IF(BK13&lt;&gt;0,BK13&amp;", ","")&amp;IF(BL13&lt;&gt;0,BL13&amp;", ","")</f>
        <v/>
      </c>
      <c r="BO13" s="23">
        <f t="shared" ref="BO13:BO21" si="7">LEN(BN13)</f>
        <v>0</v>
      </c>
      <c r="BP13" s="23" t="str">
        <f t="shared" ref="BP13:BP21" si="8">IFERROR(LEFT(BN13,BO13-2),"")</f>
        <v/>
      </c>
    </row>
    <row r="14" spans="1:68" ht="45" customHeight="1" x14ac:dyDescent="0.45">
      <c r="B14" s="84" t="s">
        <v>15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AB14" s="23" t="str">
        <f>IFERROR(HLOOKUP(IF(Team!T20&gt;=AB$1,AB$1,0),$AB$3:$AS$4,2,0),"")</f>
        <v/>
      </c>
      <c r="AC14" s="23" t="str">
        <f>IFERROR(HLOOKUP(IF(Team!T20&gt;=AC$1,AC$1,0),$AB$3:$AS$4,2,0),"")</f>
        <v/>
      </c>
      <c r="AD14" s="23" t="str">
        <f>IFERROR(HLOOKUP(IF(Team!T20&gt;=AD$1,AD$1,0),$AB$3:$AS$4,2,0),"")</f>
        <v/>
      </c>
      <c r="AE14" s="23" t="str">
        <f>IFERROR(HLOOKUP(IF(Team!T20&gt;=AE$1,AE$1,0),$AB$3:$AS$4,2,0),"")</f>
        <v/>
      </c>
      <c r="AF14" s="23" t="str">
        <f>IFERROR(HLOOKUP(IF(Team!T20&gt;=AF$1,AF$1,0),$AB$3:$AS$4,2,0),"")</f>
        <v/>
      </c>
      <c r="AG14" s="23" t="str">
        <f>IFERROR(HLOOKUP(IF(Team!T20&gt;=AG$1,AG$1,0),$AB$3:$AS$4,2,0),"")</f>
        <v/>
      </c>
      <c r="AH14" s="23" t="str">
        <f>IFERROR(HLOOKUP(IF(Team!T20&gt;=AH$1,AH$1,0),$AB$3:$AS$4,2,0),"")</f>
        <v/>
      </c>
      <c r="AI14" s="23" t="str">
        <f>IFERROR(HLOOKUP(IF(Team!T20&gt;=AI$1,AI$1,0),$AB$3:$AS$4,2,0),"")</f>
        <v/>
      </c>
      <c r="AJ14" s="23" t="str">
        <f>IFERROR(HLOOKUP(IF(Team!T20&gt;=AJ$1,AJ$1,0),$AB$3:$AS$4,2,0),"")</f>
        <v/>
      </c>
      <c r="AK14" s="23" t="str">
        <f>IFERROR(HLOOKUP(IF(Team!T20&gt;=AK$1,AK$1,0),$AB$3:$AS$4,2,0),"")</f>
        <v/>
      </c>
      <c r="AL14" s="23" t="str">
        <f>IFERROR(HLOOKUP(IF(Team!T20&gt;=AL$1,AL$1,0),$AB$3:$AS$4,2,0),"")</f>
        <v/>
      </c>
      <c r="AM14" s="23" t="str">
        <f>IFERROR(HLOOKUP(IF(Team!T20&gt;=AM$1,AM$1,0),$AB$3:$AS$4,2,0),"")</f>
        <v/>
      </c>
      <c r="AN14" s="23" t="str">
        <f>IFERROR(HLOOKUP(IF(Team!T20&gt;=AN$1,AN$1,0),$AB$3:$AS$4,2,0),"")</f>
        <v/>
      </c>
      <c r="AO14" s="23" t="str">
        <f>IFERROR(HLOOKUP(IF(Team!T20&gt;=AO$1,AO$1,0),$AB$3:$AS$4,2,0),"")</f>
        <v/>
      </c>
      <c r="AP14" s="23" t="str">
        <f>IFERROR(HLOOKUP(IF(Team!T20&gt;=AP$1,AP$1,0),$AB$3:$AS$4,2,0),"")</f>
        <v/>
      </c>
      <c r="AQ14" s="23" t="str">
        <f>IFERROR(HLOOKUP(IF(Team!T20&gt;=AQ$1,AQ$1,0),$AB$3:$AS$4,2,0),"")</f>
        <v/>
      </c>
      <c r="AR14" s="23" t="str">
        <f>IFERROR(HLOOKUP(IF(Team!T20&gt;=AR$1,AR$1,0),$AB$3:$AS$4,2,0),"")</f>
        <v/>
      </c>
      <c r="AS14" s="23" t="str">
        <f>IFERROR(HLOOKUP(IF(Team!T20&gt;=AS$1,AS$1,0),$AB$3:$AS$4,2,0),"")</f>
        <v/>
      </c>
      <c r="AT14" s="11"/>
      <c r="AU14" s="23">
        <f t="shared" si="5"/>
        <v>0</v>
      </c>
      <c r="AV14" s="23">
        <f t="shared" si="5"/>
        <v>0</v>
      </c>
      <c r="AW14" s="23">
        <f t="shared" si="5"/>
        <v>0</v>
      </c>
      <c r="AX14" s="23">
        <f t="shared" si="6"/>
        <v>0</v>
      </c>
      <c r="AY14" s="23">
        <f t="shared" si="6"/>
        <v>0</v>
      </c>
      <c r="AZ14" s="23">
        <f t="shared" si="6"/>
        <v>0</v>
      </c>
      <c r="BA14" s="23">
        <f t="shared" si="6"/>
        <v>0</v>
      </c>
      <c r="BB14" s="23">
        <f t="shared" si="6"/>
        <v>0</v>
      </c>
      <c r="BC14" s="23">
        <f t="shared" si="6"/>
        <v>0</v>
      </c>
      <c r="BD14" s="23">
        <f t="shared" si="6"/>
        <v>0</v>
      </c>
      <c r="BE14" s="23">
        <f t="shared" si="6"/>
        <v>0</v>
      </c>
      <c r="BF14" s="23">
        <f t="shared" si="6"/>
        <v>0</v>
      </c>
      <c r="BG14" s="23">
        <f t="shared" si="6"/>
        <v>0</v>
      </c>
      <c r="BH14" s="23">
        <f t="shared" si="6"/>
        <v>0</v>
      </c>
      <c r="BI14" s="23">
        <f t="shared" si="6"/>
        <v>0</v>
      </c>
      <c r="BJ14" s="23">
        <f t="shared" si="6"/>
        <v>0</v>
      </c>
      <c r="BK14" s="23">
        <f t="shared" si="6"/>
        <v>0</v>
      </c>
      <c r="BL14" s="23">
        <f t="shared" si="6"/>
        <v>0</v>
      </c>
      <c r="BM14" s="12"/>
      <c r="BN14" s="23" t="str">
        <f>IF(AU14&lt;&gt;0,AU14&amp;", ","")&amp;IF(AV14&lt;&gt;0,AV14&amp;", ","")&amp;IF(AW14&lt;&gt;0,AW14&amp;", ","")&amp;IF(AX14&lt;&gt;0,AX14&amp;", ","")&amp;IF(AY14&lt;&gt;0,AY14&amp;", ","")&amp;IF(AZ14&lt;&gt;0,AZ14&amp;", ","")&amp;IF(BA14&lt;&gt;0,BA14&amp;", ","")&amp;IF(BB14&lt;&gt;0,BB14&amp;", ","")&amp;IF(BC14&lt;&gt;0,BC14&amp;", ","")&amp;IF(BD14&lt;&gt;0,BD14&amp;", ","")&amp;IF(BE14&lt;&gt;0,BE14&amp;", ","")&amp;IF(BF14&lt;&gt;0,BF14&amp;", ","")&amp;IF(BG14&lt;&gt;0,BG14&amp;", ","")&amp;IF(BH14&lt;&gt;0,BH14&amp;", ","")&amp;IF(BI14&lt;&gt;0,BI14&amp;", ","")&amp;IF(BJ14&lt;&gt;0,BJ14&amp;", ","")&amp;IF(BK14&lt;&gt;0,BK14&amp;", ","")&amp;IF(BL14&lt;&gt;0,BL14&amp;", ","")</f>
        <v/>
      </c>
      <c r="BO14" s="23">
        <f t="shared" si="7"/>
        <v>0</v>
      </c>
      <c r="BP14" s="23" t="str">
        <f t="shared" si="8"/>
        <v/>
      </c>
    </row>
    <row r="15" spans="1:68" ht="45" customHeight="1" x14ac:dyDescent="0.45">
      <c r="A15" s="79">
        <v>2</v>
      </c>
      <c r="B15" s="81" t="str">
        <f>IF(Team!C19=0,"",Team!C19)</f>
        <v/>
      </c>
      <c r="C15" s="82"/>
      <c r="D15" s="83" t="str">
        <f>BP13</f>
        <v/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AB15" s="23" t="str">
        <f>IFERROR(HLOOKUP(IF(Team!AT19&gt;=AB$1,AB$1,0),$AB$3:$AS$4,2,0),"")</f>
        <v/>
      </c>
      <c r="AC15" s="23" t="str">
        <f>IFERROR(HLOOKUP(IF(Team!AT19&gt;=AC$1,AC$1,0),$AB$3:$AS$4,2,0),"")</f>
        <v/>
      </c>
      <c r="AD15" s="23" t="str">
        <f>IFERROR(HLOOKUP(IF(Team!AT19&gt;=AD$1,AD$1,0),$AB$3:$AS$4,2,0),"")</f>
        <v/>
      </c>
      <c r="AE15" s="23" t="str">
        <f>IFERROR(HLOOKUP(IF(Team!AT19&gt;=AE$1,AE$1,0),$AB$3:$AS$4,2,0),"")</f>
        <v/>
      </c>
      <c r="AF15" s="23" t="str">
        <f>IFERROR(HLOOKUP(IF(Team!AT19&gt;=AF$1,AF$1,0),$AB$3:$AS$4,2,0),"")</f>
        <v/>
      </c>
      <c r="AG15" s="23" t="str">
        <f>IFERROR(HLOOKUP(IF(Team!AT19&gt;=AG$1,AG$1,0),$AB$3:$AS$4,2,0),"")</f>
        <v/>
      </c>
      <c r="AH15" s="23" t="str">
        <f>IFERROR(HLOOKUP(IF(Team!AT19&gt;=AH$1,AH$1,0),$AB$3:$AS$4,2,0),"")</f>
        <v/>
      </c>
      <c r="AI15" s="23" t="str">
        <f>IFERROR(HLOOKUP(IF(Team!AT19&gt;=AI$1,AI$1,0),$AB$3:$AS$4,2,0),"")</f>
        <v/>
      </c>
      <c r="AJ15" s="23" t="str">
        <f>IFERROR(HLOOKUP(IF(Team!AT19&gt;=AJ$1,AJ$1,0),$AB$3:$AS$4,2,0),"")</f>
        <v/>
      </c>
      <c r="AK15" s="23" t="str">
        <f>IFERROR(HLOOKUP(IF(Team!AT19&gt;=AK$1,AK$1,0),$AB$3:$AS$4,2,0),"")</f>
        <v/>
      </c>
      <c r="AL15" s="23" t="str">
        <f>IFERROR(HLOOKUP(IF(Team!AT19&gt;=AL$1,AL$1,0),$AB$3:$AS$4,2,0),"")</f>
        <v/>
      </c>
      <c r="AM15" s="23" t="str">
        <f>IFERROR(HLOOKUP(IF(Team!AT19&gt;=AM$1,AM$1,0),$AB$3:$AS$4,2,0),"")</f>
        <v/>
      </c>
      <c r="AN15" s="23" t="str">
        <f>IFERROR(HLOOKUP(IF(Team!AT19&gt;=AN$1,AN$1,0),$AB$3:$AS$4,2,0),"")</f>
        <v/>
      </c>
      <c r="AO15" s="23" t="str">
        <f>IFERROR(HLOOKUP(IF(Team!AT19&gt;=AO$1,AO$1,0),$AB$3:$AS$4,2,0),"")</f>
        <v/>
      </c>
      <c r="AP15" s="23" t="str">
        <f>IFERROR(HLOOKUP(IF(Team!AT19&gt;=AP$1,AP$1,0),$AB$3:$AS$4,2,0),"")</f>
        <v/>
      </c>
      <c r="AQ15" s="23" t="str">
        <f>IFERROR(HLOOKUP(IF(Team!AT19&gt;=AQ$1,AQ$1,0),$AB$3:$AS$4,2,0),"")</f>
        <v/>
      </c>
      <c r="AR15" s="23" t="str">
        <f>IFERROR(HLOOKUP(IF(Team!AT19&gt;=AR$1,AR$1,0),$AB$3:$AS$4,2,0),"")</f>
        <v/>
      </c>
      <c r="AS15" s="23" t="str">
        <f>IFERROR(HLOOKUP(IF(Team!AT19&gt;=AS$1,AS$1,0),$AB$3:$AS$4,2,0),"")</f>
        <v/>
      </c>
      <c r="AT15" s="11"/>
      <c r="AU15" s="23">
        <f t="shared" si="5"/>
        <v>0</v>
      </c>
      <c r="AV15" s="23">
        <f t="shared" si="5"/>
        <v>0</v>
      </c>
      <c r="AW15" s="23">
        <f t="shared" si="5"/>
        <v>0</v>
      </c>
      <c r="AX15" s="23">
        <f t="shared" si="6"/>
        <v>0</v>
      </c>
      <c r="AY15" s="23">
        <f t="shared" si="6"/>
        <v>0</v>
      </c>
      <c r="AZ15" s="23">
        <f t="shared" si="6"/>
        <v>0</v>
      </c>
      <c r="BA15" s="23">
        <f t="shared" si="6"/>
        <v>0</v>
      </c>
      <c r="BB15" s="23">
        <f t="shared" si="6"/>
        <v>0</v>
      </c>
      <c r="BC15" s="23">
        <f t="shared" si="6"/>
        <v>0</v>
      </c>
      <c r="BD15" s="23">
        <f t="shared" si="6"/>
        <v>0</v>
      </c>
      <c r="BE15" s="23">
        <f t="shared" si="6"/>
        <v>0</v>
      </c>
      <c r="BF15" s="23">
        <f t="shared" si="6"/>
        <v>0</v>
      </c>
      <c r="BG15" s="23">
        <f t="shared" si="6"/>
        <v>0</v>
      </c>
      <c r="BH15" s="23">
        <f t="shared" si="6"/>
        <v>0</v>
      </c>
      <c r="BI15" s="23">
        <f t="shared" si="6"/>
        <v>0</v>
      </c>
      <c r="BJ15" s="23">
        <f t="shared" si="6"/>
        <v>0</v>
      </c>
      <c r="BK15" s="23">
        <f t="shared" si="6"/>
        <v>0</v>
      </c>
      <c r="BL15" s="23">
        <f t="shared" si="6"/>
        <v>0</v>
      </c>
      <c r="BM15" s="12"/>
      <c r="BN15" s="23" t="str">
        <f>IF(AU15&lt;&gt;0,AU15&amp;", ","")&amp;IF(AV15&lt;&gt;0,AV15&amp;", ","")&amp;IF(AW15&lt;&gt;0,AW15&amp;", ","")&amp;IF(AX15&lt;&gt;0,AX15&amp;", ","")&amp;IF(AY15&lt;&gt;0,AY15&amp;", ","")&amp;IF(AZ15&lt;&gt;0,AZ15&amp;", ","")&amp;IF(BA15&lt;&gt;0,BA15&amp;", ","")&amp;IF(BB15&lt;&gt;0,BB15&amp;", ","")&amp;IF(BC15&lt;&gt;0,BC15&amp;", ","")&amp;IF(BD15&lt;&gt;0,BD15&amp;", ","")&amp;IF(BE15&lt;&gt;0,BE15&amp;", ","")&amp;IF(BF15&lt;&gt;0,BF15&amp;", ","")&amp;IF(BG15&lt;&gt;0,BG15&amp;", ","")&amp;IF(BH15&lt;&gt;0,BH15&amp;", ","")&amp;IF(BI15&lt;&gt;0,BI15&amp;", ","")&amp;IF(BJ15&lt;&gt;0,BJ15&amp;", ","")&amp;IF(BK15&lt;&gt;0,BK15&amp;", ","")&amp;IF(BL15&lt;&gt;0,BL15&amp;", ","")</f>
        <v/>
      </c>
      <c r="BO15" s="23">
        <f>LEN(BN15)</f>
        <v>0</v>
      </c>
      <c r="BP15" s="23" t="str">
        <f>IFERROR(LEFT(BN15,BO15-2),"")</f>
        <v/>
      </c>
    </row>
    <row r="16" spans="1:68" ht="45" customHeight="1" x14ac:dyDescent="0.45">
      <c r="A16" s="79"/>
      <c r="B16" s="81" t="str">
        <f>IF(Team!C20=0,"",Team!C20)</f>
        <v/>
      </c>
      <c r="C16" s="82"/>
      <c r="D16" s="80" t="str">
        <f>BP14</f>
        <v/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AB16" s="23" t="str">
        <f>IFERROR(HLOOKUP(IF(Team!AT20&gt;=AB$1,AB$1,0),$AB$3:$AS$4,2,0),"")</f>
        <v/>
      </c>
      <c r="AC16" s="23" t="str">
        <f>IFERROR(HLOOKUP(IF(Team!AT20&gt;=AC$1,AC$1,0),$AB$3:$AS$4,2,0),"")</f>
        <v/>
      </c>
      <c r="AD16" s="23" t="str">
        <f>IFERROR(HLOOKUP(IF(Team!AT20&gt;=AD$1,AD$1,0),$AB$3:$AS$4,2,0),"")</f>
        <v/>
      </c>
      <c r="AE16" s="23" t="str">
        <f>IFERROR(HLOOKUP(IF(Team!AT20&gt;=AE$1,AE$1,0),$AB$3:$AS$4,2,0),"")</f>
        <v/>
      </c>
      <c r="AF16" s="23" t="str">
        <f>IFERROR(HLOOKUP(IF(Team!AT20&gt;=AF$1,AF$1,0),$AB$3:$AS$4,2,0),"")</f>
        <v/>
      </c>
      <c r="AG16" s="23" t="str">
        <f>IFERROR(HLOOKUP(IF(Team!AT20&gt;=AG$1,AG$1,0),$AB$3:$AS$4,2,0),"")</f>
        <v/>
      </c>
      <c r="AH16" s="23" t="str">
        <f>IFERROR(HLOOKUP(IF(Team!AT20&gt;=AH$1,AH$1,0),$AB$3:$AS$4,2,0),"")</f>
        <v/>
      </c>
      <c r="AI16" s="23" t="str">
        <f>IFERROR(HLOOKUP(IF(Team!AT20&gt;=AI$1,AI$1,0),$AB$3:$AS$4,2,0),"")</f>
        <v/>
      </c>
      <c r="AJ16" s="23" t="str">
        <f>IFERROR(HLOOKUP(IF(Team!AT20&gt;=AJ$1,AJ$1,0),$AB$3:$AS$4,2,0),"")</f>
        <v/>
      </c>
      <c r="AK16" s="23" t="str">
        <f>IFERROR(HLOOKUP(IF(Team!AT20&gt;=AK$1,AK$1,0),$AB$3:$AS$4,2,0),"")</f>
        <v/>
      </c>
      <c r="AL16" s="23" t="str">
        <f>IFERROR(HLOOKUP(IF(Team!AT20&gt;=AL$1,AL$1,0),$AB$3:$AS$4,2,0),"")</f>
        <v/>
      </c>
      <c r="AM16" s="23" t="str">
        <f>IFERROR(HLOOKUP(IF(Team!AT20&gt;=AM$1,AM$1,0),$AB$3:$AS$4,2,0),"")</f>
        <v/>
      </c>
      <c r="AN16" s="23" t="str">
        <f>IFERROR(HLOOKUP(IF(Team!AT20&gt;=AN$1,AN$1,0),$AB$3:$AS$4,2,0),"")</f>
        <v/>
      </c>
      <c r="AO16" s="23" t="str">
        <f>IFERROR(HLOOKUP(IF(Team!AT20&gt;=AO$1,AO$1,0),$AB$3:$AS$4,2,0),"")</f>
        <v/>
      </c>
      <c r="AP16" s="23" t="str">
        <f>IFERROR(HLOOKUP(IF(Team!AT20&gt;=AP$1,AP$1,0),$AB$3:$AS$4,2,0),"")</f>
        <v/>
      </c>
      <c r="AQ16" s="23" t="str">
        <f>IFERROR(HLOOKUP(IF(Team!AT20&gt;=AQ$1,AQ$1,0),$AB$3:$AS$4,2,0),"")</f>
        <v/>
      </c>
      <c r="AR16" s="23" t="str">
        <f>IFERROR(HLOOKUP(IF(Team!AT20&gt;=AR$1,AR$1,0),$AB$3:$AS$4,2,0),"")</f>
        <v/>
      </c>
      <c r="AS16" s="23" t="str">
        <f>IFERROR(HLOOKUP(IF(Team!AT20&gt;=AS$1,AS$1,0),$AB$3:$AS$4,2,0),"")</f>
        <v/>
      </c>
      <c r="AT16" s="11"/>
      <c r="AU16" s="23">
        <f t="shared" si="5"/>
        <v>0</v>
      </c>
      <c r="AV16" s="23">
        <f t="shared" si="5"/>
        <v>0</v>
      </c>
      <c r="AW16" s="23">
        <f t="shared" si="5"/>
        <v>0</v>
      </c>
      <c r="AX16" s="23">
        <f t="shared" si="6"/>
        <v>0</v>
      </c>
      <c r="AY16" s="23">
        <f t="shared" si="6"/>
        <v>0</v>
      </c>
      <c r="AZ16" s="23">
        <f t="shared" si="6"/>
        <v>0</v>
      </c>
      <c r="BA16" s="23">
        <f t="shared" si="6"/>
        <v>0</v>
      </c>
      <c r="BB16" s="23">
        <f t="shared" si="6"/>
        <v>0</v>
      </c>
      <c r="BC16" s="23">
        <f t="shared" si="6"/>
        <v>0</v>
      </c>
      <c r="BD16" s="23">
        <f t="shared" si="6"/>
        <v>0</v>
      </c>
      <c r="BE16" s="23">
        <f t="shared" si="6"/>
        <v>0</v>
      </c>
      <c r="BF16" s="23">
        <f t="shared" si="6"/>
        <v>0</v>
      </c>
      <c r="BG16" s="23">
        <f t="shared" si="6"/>
        <v>0</v>
      </c>
      <c r="BH16" s="23">
        <f t="shared" si="6"/>
        <v>0</v>
      </c>
      <c r="BI16" s="23">
        <f t="shared" si="6"/>
        <v>0</v>
      </c>
      <c r="BJ16" s="23">
        <f t="shared" si="6"/>
        <v>0</v>
      </c>
      <c r="BK16" s="23">
        <f t="shared" si="6"/>
        <v>0</v>
      </c>
      <c r="BL16" s="23">
        <f t="shared" si="6"/>
        <v>0</v>
      </c>
      <c r="BM16" s="12"/>
      <c r="BN16" s="23" t="str">
        <f>IF(AU16&lt;&gt;0,AU16&amp;", ","")&amp;IF(AV16&lt;&gt;0,AV16&amp;", ","")&amp;IF(AW16&lt;&gt;0,AW16&amp;", ","")&amp;IF(AX16&lt;&gt;0,AX16&amp;", ","")&amp;IF(AY16&lt;&gt;0,AY16&amp;", ","")&amp;IF(AZ16&lt;&gt;0,AZ16&amp;", ","")&amp;IF(BA16&lt;&gt;0,BA16&amp;", ","")&amp;IF(BB16&lt;&gt;0,BB16&amp;", ","")&amp;IF(BC16&lt;&gt;0,BC16&amp;", ","")&amp;IF(BD16&lt;&gt;0,BD16&amp;", ","")&amp;IF(BE16&lt;&gt;0,BE16&amp;", ","")&amp;IF(BF16&lt;&gt;0,BF16&amp;", ","")&amp;IF(BG16&lt;&gt;0,BG16&amp;", ","")&amp;IF(BH16&lt;&gt;0,BH16&amp;", ","")&amp;IF(BI16&lt;&gt;0,BI16&amp;", ","")&amp;IF(BJ16&lt;&gt;0,BJ16&amp;", ","")&amp;IF(BK16&lt;&gt;0,BK16&amp;", ","")&amp;IF(BL16&lt;&gt;0,BL16&amp;", ","")</f>
        <v/>
      </c>
      <c r="BO16" s="23">
        <f>LEN(BN16)</f>
        <v>0</v>
      </c>
      <c r="BP16" s="23" t="str">
        <f>IFERROR(LEFT(BN16,BO16-2),"")</f>
        <v/>
      </c>
    </row>
    <row r="17" spans="1:76" ht="45" customHeight="1" x14ac:dyDescent="0.45">
      <c r="A17" s="79"/>
      <c r="B17" s="81" t="str">
        <f>IF(Team!AC19=0,"",Team!AC19)</f>
        <v/>
      </c>
      <c r="C17" s="82"/>
      <c r="D17" s="80" t="str">
        <f>BP15</f>
        <v/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2"/>
      <c r="BN17" s="11"/>
      <c r="BO17" s="11"/>
      <c r="BP17" s="11"/>
    </row>
    <row r="18" spans="1:76" ht="45" customHeight="1" x14ac:dyDescent="0.45">
      <c r="A18" s="79"/>
      <c r="B18" s="81" t="str">
        <f>IF(Team!AC20=0,"",Team!AC20)</f>
        <v/>
      </c>
      <c r="C18" s="82"/>
      <c r="D18" s="80" t="str">
        <f>BP16</f>
        <v/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AB18" s="23" t="str">
        <f>IFERROR(HLOOKUP(IF(Team!T22&gt;=AB$1,AB$1,0),$AB$3:$AS$4,2,0),"")</f>
        <v/>
      </c>
      <c r="AC18" s="23" t="str">
        <f>IFERROR(HLOOKUP(IF(Team!T22&gt;=AC$1,AC$1,0),$AB$3:$AS$4,2,0),"")</f>
        <v/>
      </c>
      <c r="AD18" s="23" t="str">
        <f>IFERROR(HLOOKUP(IF(Team!T22&gt;=AD$1,AD$1,0),$AB$3:$AS$4,2,0),"")</f>
        <v/>
      </c>
      <c r="AE18" s="23" t="str">
        <f>IFERROR(HLOOKUP(IF(Team!T22&gt;=AE$1,AE$1,0),$AB$3:$AS$4,2,0),"")</f>
        <v/>
      </c>
      <c r="AF18" s="23" t="str">
        <f>IFERROR(HLOOKUP(IF(Team!T22&gt;=AF$1,AF$1,0),$AB$3:$AS$4,2,0),"")</f>
        <v/>
      </c>
      <c r="AG18" s="23" t="str">
        <f>IFERROR(HLOOKUP(IF(Team!T22&gt;=AG$1,AG$1,0),$AB$3:$AS$4,2,0),"")</f>
        <v/>
      </c>
      <c r="AH18" s="23" t="str">
        <f>IFERROR(HLOOKUP(IF(Team!T22&gt;=AH$1,AH$1,0),$AB$3:$AS$4,2,0),"")</f>
        <v/>
      </c>
      <c r="AI18" s="23" t="str">
        <f>IFERROR(HLOOKUP(IF(Team!T22&gt;=AI$1,AI$1,0),$AB$3:$AS$4,2,0),"")</f>
        <v/>
      </c>
      <c r="AJ18" s="23" t="str">
        <f>IFERROR(HLOOKUP(IF(Team!T22&gt;=AJ$1,AJ$1,0),$AB$3:$AS$4,2,0),"")</f>
        <v/>
      </c>
      <c r="AK18" s="23" t="str">
        <f>IFERROR(HLOOKUP(IF(Team!T22&gt;=AK$1,AK$1,0),$AB$3:$AS$4,2,0),"")</f>
        <v/>
      </c>
      <c r="AL18" s="23" t="str">
        <f>IFERROR(HLOOKUP(IF(Team!T22&gt;=AL$1,AL$1,0),$AB$3:$AS$4,2,0),"")</f>
        <v/>
      </c>
      <c r="AM18" s="23" t="str">
        <f>IFERROR(HLOOKUP(IF(Team!T22&gt;=AM$1,AM$1,0),$AB$3:$AS$4,2,0),"")</f>
        <v/>
      </c>
      <c r="AN18" s="23" t="str">
        <f>IFERROR(HLOOKUP(IF(Team!T22&gt;=AN$1,AN$1,0),$AB$3:$AS$4,2,0),"")</f>
        <v/>
      </c>
      <c r="AO18" s="23" t="str">
        <f>IFERROR(HLOOKUP(IF(Team!T22&gt;=AO$1,AO$1,0),$AB$3:$AS$4,2,0),"")</f>
        <v/>
      </c>
      <c r="AP18" s="23" t="str">
        <f>IFERROR(HLOOKUP(IF(Team!T22&gt;=AP$1,AP$1,0),$AB$3:$AS$4,2,0),"")</f>
        <v/>
      </c>
      <c r="AQ18" s="23" t="str">
        <f>IFERROR(HLOOKUP(IF(Team!T22&gt;=AQ$1,AQ$1,0),$AB$3:$AS$4,2,0),"")</f>
        <v/>
      </c>
      <c r="AR18" s="23" t="str">
        <f>IFERROR(HLOOKUP(IF(Team!T22&gt;=AR$1,AR$1,0),$AB$3:$AS$4,2,0),"")</f>
        <v/>
      </c>
      <c r="AS18" s="23" t="str">
        <f>IFERROR(HLOOKUP(IF(Team!T22&gt;=AS$1,AS$1,0),$AB$3:$AS$4,2,0),"")</f>
        <v/>
      </c>
      <c r="AT18" s="11"/>
      <c r="AU18" s="23">
        <f t="shared" ref="AU18:AV21" si="9">AU$1*COUNTIF($AB18:$AS18,AU$1)</f>
        <v>0</v>
      </c>
      <c r="AV18" s="23">
        <f t="shared" si="9"/>
        <v>0</v>
      </c>
      <c r="AW18" s="23">
        <f>AW$1*COUNTIF($AB18:$AS18,AW$1)</f>
        <v>0</v>
      </c>
      <c r="AX18" s="23">
        <f t="shared" ref="AX18:BL21" si="10">AX$1*COUNTIF($AB18:$AS18,AX$1)</f>
        <v>0</v>
      </c>
      <c r="AY18" s="23">
        <f t="shared" si="10"/>
        <v>0</v>
      </c>
      <c r="AZ18" s="23">
        <f t="shared" si="10"/>
        <v>0</v>
      </c>
      <c r="BA18" s="23">
        <f t="shared" si="10"/>
        <v>0</v>
      </c>
      <c r="BB18" s="23">
        <f t="shared" si="10"/>
        <v>0</v>
      </c>
      <c r="BC18" s="23">
        <f t="shared" si="10"/>
        <v>0</v>
      </c>
      <c r="BD18" s="23">
        <f t="shared" si="10"/>
        <v>0</v>
      </c>
      <c r="BE18" s="23">
        <f t="shared" si="10"/>
        <v>0</v>
      </c>
      <c r="BF18" s="23">
        <f t="shared" si="10"/>
        <v>0</v>
      </c>
      <c r="BG18" s="23">
        <f t="shared" si="10"/>
        <v>0</v>
      </c>
      <c r="BH18" s="23">
        <f t="shared" si="10"/>
        <v>0</v>
      </c>
      <c r="BI18" s="23">
        <f t="shared" si="10"/>
        <v>0</v>
      </c>
      <c r="BJ18" s="23">
        <f t="shared" si="10"/>
        <v>0</v>
      </c>
      <c r="BK18" s="23">
        <f t="shared" si="10"/>
        <v>0</v>
      </c>
      <c r="BL18" s="23">
        <f t="shared" si="10"/>
        <v>0</v>
      </c>
      <c r="BM18" s="12"/>
      <c r="BN18" s="23" t="str">
        <f>IF(AU18&lt;&gt;0,AU18&amp;", ","")&amp;IF(AV18&lt;&gt;0,AV18&amp;", ","")&amp;IF(AW18&lt;&gt;0,AW18&amp;", ","")&amp;IF(AX18&lt;&gt;0,AX18&amp;", ","")&amp;IF(AY18&lt;&gt;0,AY18&amp;", ","")&amp;IF(AZ18&lt;&gt;0,AZ18&amp;", ","")&amp;IF(BA18&lt;&gt;0,BA18&amp;", ","")&amp;IF(BB18&lt;&gt;0,BB18&amp;", ","")&amp;IF(BC18&lt;&gt;0,BC18&amp;", ","")&amp;IF(BD18&lt;&gt;0,BD18&amp;", ","")&amp;IF(BE18&lt;&gt;0,BE18&amp;", ","")&amp;IF(BF18&lt;&gt;0,BF18&amp;", ","")&amp;IF(BG18&lt;&gt;0,BG18&amp;", ","")&amp;IF(BH18&lt;&gt;0,BH18&amp;", ","")&amp;IF(BI18&lt;&gt;0,BI18&amp;", ","")&amp;IF(BJ18&lt;&gt;0,BJ18&amp;", ","")&amp;IF(BK18&lt;&gt;0,BK18&amp;", ","")&amp;IF(BL18&lt;&gt;0,BL18&amp;", ","")</f>
        <v/>
      </c>
      <c r="BO18" s="23">
        <f t="shared" si="7"/>
        <v>0</v>
      </c>
      <c r="BP18" s="23" t="str">
        <f t="shared" si="8"/>
        <v/>
      </c>
    </row>
    <row r="19" spans="1:76" ht="45" customHeight="1" x14ac:dyDescent="0.45">
      <c r="B19" s="84" t="s">
        <v>16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AB19" s="23" t="str">
        <f>IFERROR(HLOOKUP(IF(Team!T23&gt;=AB$1,AB$1,0),$AB$3:$AS$4,2,0),"")</f>
        <v/>
      </c>
      <c r="AC19" s="23" t="str">
        <f>IFERROR(HLOOKUP(IF(Team!T23&gt;=AC$1,AC$1,0),$AB$3:$AS$4,2,0),"")</f>
        <v/>
      </c>
      <c r="AD19" s="23" t="str">
        <f>IFERROR(HLOOKUP(IF(Team!T23&gt;=AD$1,AD$1,0),$AB$3:$AS$4,2,0),"")</f>
        <v/>
      </c>
      <c r="AE19" s="23" t="str">
        <f>IFERROR(HLOOKUP(IF(Team!T23&gt;=AE$1,AE$1,0),$AB$3:$AS$4,2,0),"")</f>
        <v/>
      </c>
      <c r="AF19" s="23" t="str">
        <f>IFERROR(HLOOKUP(IF(Team!T23&gt;=AF$1,AF$1,0),$AB$3:$AS$4,2,0),"")</f>
        <v/>
      </c>
      <c r="AG19" s="23" t="str">
        <f>IFERROR(HLOOKUP(IF(Team!T23&gt;=AG$1,AG$1,0),$AB$3:$AS$4,2,0),"")</f>
        <v/>
      </c>
      <c r="AH19" s="23" t="str">
        <f>IFERROR(HLOOKUP(IF(Team!T23&gt;=AH$1,AH$1,0),$AB$3:$AS$4,2,0),"")</f>
        <v/>
      </c>
      <c r="AI19" s="23" t="str">
        <f>IFERROR(HLOOKUP(IF(Team!T23&gt;=AI$1,AI$1,0),$AB$3:$AS$4,2,0),"")</f>
        <v/>
      </c>
      <c r="AJ19" s="23" t="str">
        <f>IFERROR(HLOOKUP(IF(Team!T23&gt;=AJ$1,AJ$1,0),$AB$3:$AS$4,2,0),"")</f>
        <v/>
      </c>
      <c r="AK19" s="23" t="str">
        <f>IFERROR(HLOOKUP(IF(Team!T23&gt;=AK$1,AK$1,0),$AB$3:$AS$4,2,0),"")</f>
        <v/>
      </c>
      <c r="AL19" s="23" t="str">
        <f>IFERROR(HLOOKUP(IF(Team!T23&gt;=AL$1,AL$1,0),$AB$3:$AS$4,2,0),"")</f>
        <v/>
      </c>
      <c r="AM19" s="23" t="str">
        <f>IFERROR(HLOOKUP(IF(Team!T23&gt;=AM$1,AM$1,0),$AB$3:$AS$4,2,0),"")</f>
        <v/>
      </c>
      <c r="AN19" s="23" t="str">
        <f>IFERROR(HLOOKUP(IF(Team!T23&gt;=AN$1,AN$1,0),$AB$3:$AS$4,2,0),"")</f>
        <v/>
      </c>
      <c r="AO19" s="23" t="str">
        <f>IFERROR(HLOOKUP(IF(Team!T23&gt;=AO$1,AO$1,0),$AB$3:$AS$4,2,0),"")</f>
        <v/>
      </c>
      <c r="AP19" s="23" t="str">
        <f>IFERROR(HLOOKUP(IF(Team!T23&gt;=AP$1,AP$1,0),$AB$3:$AS$4,2,0),"")</f>
        <v/>
      </c>
      <c r="AQ19" s="23" t="str">
        <f>IFERROR(HLOOKUP(IF(Team!T23&gt;=AQ$1,AQ$1,0),$AB$3:$AS$4,2,0),"")</f>
        <v/>
      </c>
      <c r="AR19" s="23" t="str">
        <f>IFERROR(HLOOKUP(IF(Team!T23&gt;=AR$1,AR$1,0),$AB$3:$AS$4,2,0),"")</f>
        <v/>
      </c>
      <c r="AS19" s="23" t="str">
        <f>IFERROR(HLOOKUP(IF(Team!T23&gt;=AS$1,AS$1,0),$AB$3:$AS$4,2,0),"")</f>
        <v/>
      </c>
      <c r="AT19" s="11"/>
      <c r="AU19" s="23">
        <f t="shared" si="9"/>
        <v>0</v>
      </c>
      <c r="AV19" s="23">
        <f t="shared" si="9"/>
        <v>0</v>
      </c>
      <c r="AW19" s="23">
        <f>AW$1*COUNTIF($AB19:$AS19,AW$1)</f>
        <v>0</v>
      </c>
      <c r="AX19" s="23">
        <f t="shared" si="10"/>
        <v>0</v>
      </c>
      <c r="AY19" s="23">
        <f t="shared" si="10"/>
        <v>0</v>
      </c>
      <c r="AZ19" s="23">
        <f t="shared" si="10"/>
        <v>0</v>
      </c>
      <c r="BA19" s="23">
        <f t="shared" si="10"/>
        <v>0</v>
      </c>
      <c r="BB19" s="23">
        <f t="shared" si="10"/>
        <v>0</v>
      </c>
      <c r="BC19" s="23">
        <f t="shared" si="10"/>
        <v>0</v>
      </c>
      <c r="BD19" s="23">
        <f t="shared" si="10"/>
        <v>0</v>
      </c>
      <c r="BE19" s="23">
        <f t="shared" si="10"/>
        <v>0</v>
      </c>
      <c r="BF19" s="23">
        <f t="shared" si="10"/>
        <v>0</v>
      </c>
      <c r="BG19" s="23">
        <f t="shared" si="10"/>
        <v>0</v>
      </c>
      <c r="BH19" s="23">
        <f t="shared" si="10"/>
        <v>0</v>
      </c>
      <c r="BI19" s="23">
        <f t="shared" si="10"/>
        <v>0</v>
      </c>
      <c r="BJ19" s="23">
        <f t="shared" si="10"/>
        <v>0</v>
      </c>
      <c r="BK19" s="23">
        <f t="shared" si="10"/>
        <v>0</v>
      </c>
      <c r="BL19" s="23">
        <f t="shared" si="10"/>
        <v>0</v>
      </c>
      <c r="BM19" s="12"/>
      <c r="BN19" s="23" t="str">
        <f>IF(AU19&lt;&gt;0,AU19&amp;", ","")&amp;IF(AV19&lt;&gt;0,AV19&amp;", ","")&amp;IF(AW19&lt;&gt;0,AW19&amp;", ","")&amp;IF(AX19&lt;&gt;0,AX19&amp;", ","")&amp;IF(AY19&lt;&gt;0,AY19&amp;", ","")&amp;IF(AZ19&lt;&gt;0,AZ19&amp;", ","")&amp;IF(BA19&lt;&gt;0,BA19&amp;", ","")&amp;IF(BB19&lt;&gt;0,BB19&amp;", ","")&amp;IF(BC19&lt;&gt;0,BC19&amp;", ","")&amp;IF(BD19&lt;&gt;0,BD19&amp;", ","")&amp;IF(BE19&lt;&gt;0,BE19&amp;", ","")&amp;IF(BF19&lt;&gt;0,BF19&amp;", ","")&amp;IF(BG19&lt;&gt;0,BG19&amp;", ","")&amp;IF(BH19&lt;&gt;0,BH19&amp;", ","")&amp;IF(BI19&lt;&gt;0,BI19&amp;", ","")&amp;IF(BJ19&lt;&gt;0,BJ19&amp;", ","")&amp;IF(BK19&lt;&gt;0,BK19&amp;", ","")&amp;IF(BL19&lt;&gt;0,BL19&amp;", ","")</f>
        <v/>
      </c>
      <c r="BO19" s="23">
        <f t="shared" si="7"/>
        <v>0</v>
      </c>
      <c r="BP19" s="23" t="str">
        <f t="shared" si="8"/>
        <v/>
      </c>
    </row>
    <row r="20" spans="1:76" ht="45" customHeight="1" thickBot="1" x14ac:dyDescent="0.5">
      <c r="A20" s="79">
        <v>3</v>
      </c>
      <c r="B20" s="81" t="str">
        <f>IF(Team!C22=0,"",Team!C22)</f>
        <v/>
      </c>
      <c r="C20" s="82"/>
      <c r="D20" s="83" t="str">
        <f>BP18</f>
        <v/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AB20" s="23" t="str">
        <f>IFERROR(HLOOKUP(IF(Team!AT22&gt;=AB$1,AB$1,0),$AB$3:$AS$4,2,0),"")</f>
        <v/>
      </c>
      <c r="AC20" s="23" t="str">
        <f>IFERROR(HLOOKUP(IF(Team!AT22&gt;=AC$1,AC$1,0),$AB$3:$AS$4,2,0),"")</f>
        <v/>
      </c>
      <c r="AD20" s="23" t="str">
        <f>IFERROR(HLOOKUP(IF(Team!AT22&gt;=AD$1,AD$1,0),$AB$3:$AS$4,2,0),"")</f>
        <v/>
      </c>
      <c r="AE20" s="23" t="str">
        <f>IFERROR(HLOOKUP(IF(Team!AT22&gt;=AE$1,AE$1,0),$AB$3:$AS$4,2,0),"")</f>
        <v/>
      </c>
      <c r="AF20" s="23" t="str">
        <f>IFERROR(HLOOKUP(IF(Team!AT22&gt;=AF$1,AF$1,0),$AB$3:$AS$4,2,0),"")</f>
        <v/>
      </c>
      <c r="AG20" s="23" t="str">
        <f>IFERROR(HLOOKUP(IF(Team!AT22&gt;=AG$1,AG$1,0),$AB$3:$AS$4,2,0),"")</f>
        <v/>
      </c>
      <c r="AH20" s="23" t="str">
        <f>IFERROR(HLOOKUP(IF(Team!AT22&gt;=AH$1,AH$1,0),$AB$3:$AS$4,2,0),"")</f>
        <v/>
      </c>
      <c r="AI20" s="23" t="str">
        <f>IFERROR(HLOOKUP(IF(Team!AT22&gt;=AI$1,AI$1,0),$AB$3:$AS$4,2,0),"")</f>
        <v/>
      </c>
      <c r="AJ20" s="23" t="str">
        <f>IFERROR(HLOOKUP(IF(Team!AT22&gt;=AJ$1,AJ$1,0),$AB$3:$AS$4,2,0),"")</f>
        <v/>
      </c>
      <c r="AK20" s="23" t="str">
        <f>IFERROR(HLOOKUP(IF(Team!AT22&gt;=AK$1,AK$1,0),$AB$3:$AS$4,2,0),"")</f>
        <v/>
      </c>
      <c r="AL20" s="23" t="str">
        <f>IFERROR(HLOOKUP(IF(Team!AT22&gt;=AL$1,AL$1,0),$AB$3:$AS$4,2,0),"")</f>
        <v/>
      </c>
      <c r="AM20" s="23" t="str">
        <f>IFERROR(HLOOKUP(IF(Team!AT22&gt;=AM$1,AM$1,0),$AB$3:$AS$4,2,0),"")</f>
        <v/>
      </c>
      <c r="AN20" s="23" t="str">
        <f>IFERROR(HLOOKUP(IF(Team!AT22&gt;=AN$1,AN$1,0),$AB$3:$AS$4,2,0),"")</f>
        <v/>
      </c>
      <c r="AO20" s="23" t="str">
        <f>IFERROR(HLOOKUP(IF(Team!AT22&gt;=AO$1,AO$1,0),$AB$3:$AS$4,2,0),"")</f>
        <v/>
      </c>
      <c r="AP20" s="23" t="str">
        <f>IFERROR(HLOOKUP(IF(Team!AT22&gt;=AP$1,AP$1,0),$AB$3:$AS$4,2,0),"")</f>
        <v/>
      </c>
      <c r="AQ20" s="23" t="str">
        <f>IFERROR(HLOOKUP(IF(Team!AT22&gt;=AQ$1,AQ$1,0),$AB$3:$AS$4,2,0),"")</f>
        <v/>
      </c>
      <c r="AR20" s="23" t="str">
        <f>IFERROR(HLOOKUP(IF(Team!AT22&gt;=AR$1,AR$1,0),$AB$3:$AS$4,2,0),"")</f>
        <v/>
      </c>
      <c r="AS20" s="23" t="str">
        <f>IFERROR(HLOOKUP(IF(Team!AT22&gt;=AS$1,AS$1,0),$AB$3:$AS$4,2,0),"")</f>
        <v/>
      </c>
      <c r="AT20" s="11"/>
      <c r="AU20" s="23">
        <f t="shared" si="9"/>
        <v>0</v>
      </c>
      <c r="AV20" s="23">
        <f t="shared" si="9"/>
        <v>0</v>
      </c>
      <c r="AW20" s="23">
        <f>AW$1*COUNTIF($AB20:$AS20,AW$1)</f>
        <v>0</v>
      </c>
      <c r="AX20" s="23">
        <f t="shared" si="10"/>
        <v>0</v>
      </c>
      <c r="AY20" s="23">
        <f t="shared" si="10"/>
        <v>0</v>
      </c>
      <c r="AZ20" s="23">
        <f t="shared" si="10"/>
        <v>0</v>
      </c>
      <c r="BA20" s="23">
        <f t="shared" si="10"/>
        <v>0</v>
      </c>
      <c r="BB20" s="23">
        <f t="shared" si="10"/>
        <v>0</v>
      </c>
      <c r="BC20" s="23">
        <f t="shared" si="10"/>
        <v>0</v>
      </c>
      <c r="BD20" s="23">
        <f t="shared" si="10"/>
        <v>0</v>
      </c>
      <c r="BE20" s="23">
        <f t="shared" si="10"/>
        <v>0</v>
      </c>
      <c r="BF20" s="23">
        <f t="shared" si="10"/>
        <v>0</v>
      </c>
      <c r="BG20" s="23">
        <f t="shared" si="10"/>
        <v>0</v>
      </c>
      <c r="BH20" s="23">
        <f t="shared" si="10"/>
        <v>0</v>
      </c>
      <c r="BI20" s="23">
        <f t="shared" si="10"/>
        <v>0</v>
      </c>
      <c r="BJ20" s="23">
        <f t="shared" si="10"/>
        <v>0</v>
      </c>
      <c r="BK20" s="23">
        <f t="shared" si="10"/>
        <v>0</v>
      </c>
      <c r="BL20" s="23">
        <f t="shared" si="10"/>
        <v>0</v>
      </c>
      <c r="BM20" s="12"/>
      <c r="BN20" s="23" t="str">
        <f>IF(AU20&lt;&gt;0,AU20&amp;", ","")&amp;IF(AV20&lt;&gt;0,AV20&amp;", ","")&amp;IF(AW20&lt;&gt;0,AW20&amp;", ","")&amp;IF(AX20&lt;&gt;0,AX20&amp;", ","")&amp;IF(AY20&lt;&gt;0,AY20&amp;", ","")&amp;IF(AZ20&lt;&gt;0,AZ20&amp;", ","")&amp;IF(BA20&lt;&gt;0,BA20&amp;", ","")&amp;IF(BB20&lt;&gt;0,BB20&amp;", ","")&amp;IF(BC20&lt;&gt;0,BC20&amp;", ","")&amp;IF(BD20&lt;&gt;0,BD20&amp;", ","")&amp;IF(BE20&lt;&gt;0,BE20&amp;", ","")&amp;IF(BF20&lt;&gt;0,BF20&amp;", ","")&amp;IF(BG20&lt;&gt;0,BG20&amp;", ","")&amp;IF(BH20&lt;&gt;0,BH20&amp;", ","")&amp;IF(BI20&lt;&gt;0,BI20&amp;", ","")&amp;IF(BJ20&lt;&gt;0,BJ20&amp;", ","")&amp;IF(BK20&lt;&gt;0,BK20&amp;", ","")&amp;IF(BL20&lt;&gt;0,BL20&amp;", ","")</f>
        <v/>
      </c>
      <c r="BO20" s="23">
        <f t="shared" si="7"/>
        <v>0</v>
      </c>
      <c r="BP20" s="23" t="str">
        <f t="shared" si="8"/>
        <v/>
      </c>
    </row>
    <row r="21" spans="1:76" ht="45" customHeight="1" thickBot="1" x14ac:dyDescent="0.5">
      <c r="A21" s="79"/>
      <c r="B21" s="81" t="str">
        <f>IF(Team!C23=0,"",Team!C23)</f>
        <v/>
      </c>
      <c r="C21" s="82"/>
      <c r="D21" s="80" t="str">
        <f>BP19</f>
        <v/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S21" s="24"/>
      <c r="T21" s="87" t="s">
        <v>19</v>
      </c>
      <c r="U21" s="87"/>
      <c r="V21" s="87"/>
      <c r="W21" s="87"/>
      <c r="X21" s="87"/>
      <c r="Y21" s="87"/>
      <c r="Z21" s="88"/>
      <c r="AA21" s="89"/>
      <c r="AB21" s="38" t="str">
        <f>IFERROR(HLOOKUP(IF(Team!AT23&gt;=AB$1,AB$1,0),$AB$3:$AS$4,2,0),"")</f>
        <v/>
      </c>
      <c r="AC21" s="23" t="str">
        <f>IFERROR(HLOOKUP(IF(Team!AT23&gt;=AC$1,AC$1,0),$AB$3:$AS$4,2,0),"")</f>
        <v/>
      </c>
      <c r="AD21" s="23" t="str">
        <f>IFERROR(HLOOKUP(IF(Team!AT23&gt;=AD$1,AD$1,0),$AB$3:$AS$4,2,0),"")</f>
        <v/>
      </c>
      <c r="AE21" s="23" t="str">
        <f>IFERROR(HLOOKUP(IF(Team!AT23&gt;=AE$1,AE$1,0),$AB$3:$AS$4,2,0),"")</f>
        <v/>
      </c>
      <c r="AF21" s="23" t="str">
        <f>IFERROR(HLOOKUP(IF(Team!AT23&gt;=AF$1,AF$1,0),$AB$3:$AS$4,2,0),"")</f>
        <v/>
      </c>
      <c r="AG21" s="23" t="str">
        <f>IFERROR(HLOOKUP(IF(Team!AT23&gt;=AG$1,AG$1,0),$AB$3:$AS$4,2,0),"")</f>
        <v/>
      </c>
      <c r="AH21" s="23" t="str">
        <f>IFERROR(HLOOKUP(IF(Team!AT23&gt;=AH$1,AH$1,0),$AB$3:$AS$4,2,0),"")</f>
        <v/>
      </c>
      <c r="AI21" s="23" t="str">
        <f>IFERROR(HLOOKUP(IF(Team!AT23&gt;=AI$1,AI$1,0),$AB$3:$AS$4,2,0),"")</f>
        <v/>
      </c>
      <c r="AJ21" s="23" t="str">
        <f>IFERROR(HLOOKUP(IF(Team!AT23&gt;=AJ$1,AJ$1,0),$AB$3:$AS$4,2,0),"")</f>
        <v/>
      </c>
      <c r="AK21" s="23" t="str">
        <f>IFERROR(HLOOKUP(IF(Team!AT23&gt;=AK$1,AK$1,0),$AB$3:$AS$4,2,0),"")</f>
        <v/>
      </c>
      <c r="AL21" s="23" t="str">
        <f>IFERROR(HLOOKUP(IF(Team!AT23&gt;=AL$1,AL$1,0),$AB$3:$AS$4,2,0),"")</f>
        <v/>
      </c>
      <c r="AM21" s="23" t="str">
        <f>IFERROR(HLOOKUP(IF(Team!AT23&gt;=AM$1,AM$1,0),$AB$3:$AS$4,2,0),"")</f>
        <v/>
      </c>
      <c r="AN21" s="23" t="str">
        <f>IFERROR(HLOOKUP(IF(Team!AT23&gt;=AN$1,AN$1,0),$AB$3:$AS$4,2,0),"")</f>
        <v/>
      </c>
      <c r="AO21" s="23" t="str">
        <f>IFERROR(HLOOKUP(IF(Team!AT23&gt;=AO$1,AO$1,0),$AB$3:$AS$4,2,0),"")</f>
        <v/>
      </c>
      <c r="AP21" s="23" t="str">
        <f>IFERROR(HLOOKUP(IF(Team!AT23&gt;=AP$1,AP$1,0),$AB$3:$AS$4,2,0),"")</f>
        <v/>
      </c>
      <c r="AQ21" s="23" t="str">
        <f>IFERROR(HLOOKUP(IF(Team!AT23&gt;=AQ$1,AQ$1,0),$AB$3:$AS$4,2,0),"")</f>
        <v/>
      </c>
      <c r="AR21" s="23" t="str">
        <f>IFERROR(HLOOKUP(IF(Team!AT23&gt;=AR$1,AR$1,0),$AB$3:$AS$4,2,0),"")</f>
        <v/>
      </c>
      <c r="AS21" s="23" t="str">
        <f>IFERROR(HLOOKUP(IF(Team!AT23&gt;=AS$1,AS$1,0),$AB$3:$AS$4,2,0),"")</f>
        <v/>
      </c>
      <c r="AT21" s="11"/>
      <c r="AU21" s="23">
        <f t="shared" si="9"/>
        <v>0</v>
      </c>
      <c r="AV21" s="23">
        <f t="shared" si="9"/>
        <v>0</v>
      </c>
      <c r="AW21" s="23">
        <f>AW$1*COUNTIF($AB21:$AS21,AW$1)</f>
        <v>0</v>
      </c>
      <c r="AX21" s="23">
        <f t="shared" si="10"/>
        <v>0</v>
      </c>
      <c r="AY21" s="23">
        <f t="shared" si="10"/>
        <v>0</v>
      </c>
      <c r="AZ21" s="23">
        <f t="shared" si="10"/>
        <v>0</v>
      </c>
      <c r="BA21" s="23">
        <f t="shared" si="10"/>
        <v>0</v>
      </c>
      <c r="BB21" s="23">
        <f t="shared" si="10"/>
        <v>0</v>
      </c>
      <c r="BC21" s="23">
        <f t="shared" si="10"/>
        <v>0</v>
      </c>
      <c r="BD21" s="23">
        <f t="shared" si="10"/>
        <v>0</v>
      </c>
      <c r="BE21" s="23">
        <f t="shared" si="10"/>
        <v>0</v>
      </c>
      <c r="BF21" s="23">
        <f t="shared" si="10"/>
        <v>0</v>
      </c>
      <c r="BG21" s="23">
        <f t="shared" si="10"/>
        <v>0</v>
      </c>
      <c r="BH21" s="23">
        <f t="shared" si="10"/>
        <v>0</v>
      </c>
      <c r="BI21" s="23">
        <f t="shared" si="10"/>
        <v>0</v>
      </c>
      <c r="BJ21" s="23">
        <f t="shared" si="10"/>
        <v>0</v>
      </c>
      <c r="BK21" s="23">
        <f t="shared" si="10"/>
        <v>0</v>
      </c>
      <c r="BL21" s="23">
        <f t="shared" si="10"/>
        <v>0</v>
      </c>
      <c r="BM21" s="12"/>
      <c r="BN21" s="23" t="str">
        <f>IF(AU21&lt;&gt;0,AU21&amp;", ","")&amp;IF(AV21&lt;&gt;0,AV21&amp;", ","")&amp;IF(AW21&lt;&gt;0,AW21&amp;", ","")&amp;IF(AX21&lt;&gt;0,AX21&amp;", ","")&amp;IF(AY21&lt;&gt;0,AY21&amp;", ","")&amp;IF(AZ21&lt;&gt;0,AZ21&amp;", ","")&amp;IF(BA21&lt;&gt;0,BA21&amp;", ","")&amp;IF(BB21&lt;&gt;0,BB21&amp;", ","")&amp;IF(BC21&lt;&gt;0,BC21&amp;", ","")&amp;IF(BD21&lt;&gt;0,BD21&amp;", ","")&amp;IF(BE21&lt;&gt;0,BE21&amp;", ","")&amp;IF(BF21&lt;&gt;0,BF21&amp;", ","")&amp;IF(BG21&lt;&gt;0,BG21&amp;", ","")&amp;IF(BH21&lt;&gt;0,BH21&amp;", ","")&amp;IF(BI21&lt;&gt;0,BI21&amp;", ","")&amp;IF(BJ21&lt;&gt;0,BJ21&amp;", ","")&amp;IF(BK21&lt;&gt;0,BK21&amp;", ","")&amp;IF(BL21&lt;&gt;0,BL21&amp;", ","")</f>
        <v/>
      </c>
      <c r="BO21" s="23">
        <f t="shared" si="7"/>
        <v>0</v>
      </c>
      <c r="BP21" s="23" t="str">
        <f t="shared" si="8"/>
        <v/>
      </c>
    </row>
    <row r="22" spans="1:76" ht="45" customHeight="1" thickBot="1" x14ac:dyDescent="0.5">
      <c r="A22" s="79"/>
      <c r="B22" s="81" t="str">
        <f>IF(Team!AC22=0,"",Team!AC22)</f>
        <v/>
      </c>
      <c r="C22" s="82"/>
      <c r="D22" s="80" t="str">
        <f>BP20</f>
        <v/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S22" s="25"/>
      <c r="T22" s="87" t="s">
        <v>20</v>
      </c>
      <c r="U22" s="87"/>
      <c r="V22" s="87"/>
      <c r="W22" s="87"/>
      <c r="X22" s="87"/>
      <c r="Y22" s="87"/>
      <c r="Z22" s="88"/>
      <c r="AA22" s="89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2"/>
      <c r="BN22" s="11"/>
      <c r="BO22" s="11"/>
      <c r="BP22" s="11"/>
      <c r="BX22" s="26"/>
    </row>
    <row r="23" spans="1:76" ht="45" customHeight="1" thickBot="1" x14ac:dyDescent="0.5">
      <c r="A23" s="79"/>
      <c r="B23" s="81" t="str">
        <f>IF(Team!AC23=0,"",Team!AC23)</f>
        <v/>
      </c>
      <c r="C23" s="82"/>
      <c r="D23" s="80" t="str">
        <f>BP21</f>
        <v/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S23" s="25"/>
      <c r="T23" s="87" t="s">
        <v>21</v>
      </c>
      <c r="U23" s="87"/>
      <c r="V23" s="87"/>
      <c r="W23" s="87"/>
      <c r="X23" s="87"/>
      <c r="Y23" s="87"/>
      <c r="Z23" s="88"/>
      <c r="AA23" s="89"/>
      <c r="AB23" s="38" t="str">
        <f>IFERROR(HLOOKUP(IF(Team!T25&gt;=AB$1,AB$1,0),$AB$3:$AS$4,2,0),"")</f>
        <v/>
      </c>
      <c r="AC23" s="23" t="str">
        <f>IFERROR(HLOOKUP(IF(Team!T25&gt;=AC$1,AC$1,0),$AB$3:$AS$4,2,0),"")</f>
        <v/>
      </c>
      <c r="AD23" s="23" t="str">
        <f>IFERROR(HLOOKUP(IF(Team!T25&gt;=AD$1,AD$1,0),$AB$3:$AS$4,2,0),"")</f>
        <v/>
      </c>
      <c r="AE23" s="23" t="str">
        <f>IFERROR(HLOOKUP(IF(Team!T25&gt;=AE$1,AE$1,0),$AB$3:$AS$4,2,0),"")</f>
        <v/>
      </c>
      <c r="AF23" s="23" t="str">
        <f>IFERROR(HLOOKUP(IF(Team!T25&gt;=AF$1,AF$1,0),$AB$3:$AS$4,2,0),"")</f>
        <v/>
      </c>
      <c r="AG23" s="23" t="str">
        <f>IFERROR(HLOOKUP(IF(Team!T25&gt;=AG$1,AG$1,0),$AB$3:$AS$4,2,0),"")</f>
        <v/>
      </c>
      <c r="AH23" s="23" t="str">
        <f>IFERROR(HLOOKUP(IF(Team!T25&gt;=AH$1,AH$1,0),$AB$3:$AS$4,2,0),"")</f>
        <v/>
      </c>
      <c r="AI23" s="23" t="str">
        <f>IFERROR(HLOOKUP(IF(Team!T25&gt;=AI$1,AI$1,0),$AB$3:$AS$4,2,0),"")</f>
        <v/>
      </c>
      <c r="AJ23" s="23" t="str">
        <f>IFERROR(HLOOKUP(IF(Team!T25&gt;=AJ$1,AJ$1,0),$AB$3:$AS$4,2,0),"")</f>
        <v/>
      </c>
      <c r="AK23" s="23" t="str">
        <f>IFERROR(HLOOKUP(IF(Team!T25&gt;=AK$1,AK$1,0),$AB$3:$AS$4,2,0),"")</f>
        <v/>
      </c>
      <c r="AL23" s="23" t="str">
        <f>IFERROR(HLOOKUP(IF(Team!T25&gt;=AL$1,AL$1,0),$AB$3:$AS$4,2,0),"")</f>
        <v/>
      </c>
      <c r="AM23" s="23" t="str">
        <f>IFERROR(HLOOKUP(IF(Team!T25&gt;=AM$1,AM$1,0),$AB$3:$AS$4,2,0),"")</f>
        <v/>
      </c>
      <c r="AN23" s="23" t="str">
        <f>IFERROR(HLOOKUP(IF(Team!T25&gt;=AN$1,AN$1,0),$AB$3:$AS$4,2,0),"")</f>
        <v/>
      </c>
      <c r="AO23" s="23" t="str">
        <f>IFERROR(HLOOKUP(IF(Team!T25&gt;=AO$1,AO$1,0),$AB$3:$AS$4,2,0),"")</f>
        <v/>
      </c>
      <c r="AP23" s="23" t="str">
        <f>IFERROR(HLOOKUP(IF(Team!T25&gt;=AP$1,AP$1,0),$AB$3:$AS$4,2,0),"")</f>
        <v/>
      </c>
      <c r="AQ23" s="23" t="str">
        <f>IFERROR(HLOOKUP(IF(Team!T25&gt;=AQ$1,AQ$1,0),$AB$3:$AS$4,2,0),"")</f>
        <v/>
      </c>
      <c r="AR23" s="23" t="str">
        <f>IFERROR(HLOOKUP(IF(Team!T25&gt;=AR$1,AR$1,0),$AB$3:$AS$4,2,0),"")</f>
        <v/>
      </c>
      <c r="AS23" s="23" t="str">
        <f>IFERROR(HLOOKUP(IF(Team!T25&gt;=AS$1,AS$1,0),$AB$3:$AS$4,2,0),"")</f>
        <v/>
      </c>
      <c r="AT23" s="11"/>
      <c r="AU23" s="23">
        <f t="shared" ref="AU23:AY26" si="11">AU$1*COUNTIF($AB23:$AS23,AU$1)</f>
        <v>0</v>
      </c>
      <c r="AV23" s="23">
        <f t="shared" si="11"/>
        <v>0</v>
      </c>
      <c r="AW23" s="23">
        <f t="shared" si="11"/>
        <v>0</v>
      </c>
      <c r="AX23" s="23">
        <f t="shared" si="11"/>
        <v>0</v>
      </c>
      <c r="AY23" s="23">
        <f t="shared" si="11"/>
        <v>0</v>
      </c>
      <c r="AZ23" s="23">
        <f t="shared" ref="AZ23:BL26" si="12">AZ$1*COUNTIF($AB23:$AS23,AZ$1)</f>
        <v>0</v>
      </c>
      <c r="BA23" s="23">
        <f t="shared" si="12"/>
        <v>0</v>
      </c>
      <c r="BB23" s="23">
        <f t="shared" si="12"/>
        <v>0</v>
      </c>
      <c r="BC23" s="23">
        <f t="shared" si="12"/>
        <v>0</v>
      </c>
      <c r="BD23" s="23">
        <f t="shared" si="12"/>
        <v>0</v>
      </c>
      <c r="BE23" s="23">
        <f t="shared" si="12"/>
        <v>0</v>
      </c>
      <c r="BF23" s="23">
        <f t="shared" si="12"/>
        <v>0</v>
      </c>
      <c r="BG23" s="23">
        <f t="shared" si="12"/>
        <v>0</v>
      </c>
      <c r="BH23" s="23">
        <f t="shared" si="12"/>
        <v>0</v>
      </c>
      <c r="BI23" s="23">
        <f t="shared" si="12"/>
        <v>0</v>
      </c>
      <c r="BJ23" s="23">
        <f t="shared" si="12"/>
        <v>0</v>
      </c>
      <c r="BK23" s="23">
        <f t="shared" si="12"/>
        <v>0</v>
      </c>
      <c r="BL23" s="23">
        <f t="shared" si="12"/>
        <v>0</v>
      </c>
      <c r="BM23" s="12"/>
      <c r="BN23" s="23" t="str">
        <f>IF(AU23&lt;&gt;0,AU23&amp;", ","")&amp;IF(AV23&lt;&gt;0,AV23&amp;", ","")&amp;IF(AW23&lt;&gt;0,AW23&amp;", ","")&amp;IF(AX23&lt;&gt;0,AX23&amp;", ","")&amp;IF(AY23&lt;&gt;0,AY23&amp;", ","")&amp;IF(AZ23&lt;&gt;0,AZ23&amp;", ","")&amp;IF(BA23&lt;&gt;0,BA23&amp;", ","")&amp;IF(BB23&lt;&gt;0,BB23&amp;", ","")&amp;IF(BC23&lt;&gt;0,BC23&amp;", ","")&amp;IF(BD23&lt;&gt;0,BD23&amp;", ","")&amp;IF(BE23&lt;&gt;0,BE23&amp;", ","")&amp;IF(BF23&lt;&gt;0,BF23&amp;", ","")&amp;IF(BG23&lt;&gt;0,BG23&amp;", ","")&amp;IF(BH23&lt;&gt;0,BH23&amp;", ","")&amp;IF(BI23&lt;&gt;0,BI23&amp;", ","")&amp;IF(BJ23&lt;&gt;0,BJ23&amp;", ","")&amp;IF(BK23&lt;&gt;0,BK23&amp;", ","")&amp;IF(BL23&lt;&gt;0,BL23&amp;", ","")</f>
        <v/>
      </c>
      <c r="BO23" s="23">
        <f t="shared" ref="BO23:BO36" si="13">LEN(BN23)</f>
        <v>0</v>
      </c>
      <c r="BP23" s="23" t="str">
        <f t="shared" ref="BP23:BP36" si="14">IFERROR(LEFT(BN23,BO23-2),"")</f>
        <v/>
      </c>
      <c r="BX23" s="26"/>
    </row>
    <row r="24" spans="1:76" ht="45" customHeight="1" thickBot="1" x14ac:dyDescent="0.5">
      <c r="B24" s="84" t="s">
        <v>17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S24" s="24"/>
      <c r="T24" s="87" t="s">
        <v>22</v>
      </c>
      <c r="U24" s="87"/>
      <c r="V24" s="87"/>
      <c r="W24" s="87"/>
      <c r="X24" s="87"/>
      <c r="Y24" s="87"/>
      <c r="Z24" s="88"/>
      <c r="AA24" s="89"/>
      <c r="AB24" s="38" t="str">
        <f>IFERROR(HLOOKUP(IF(Team!T26&gt;=AB$1,AB$1,0),$AB$3:$AS$4,2,0),"")</f>
        <v/>
      </c>
      <c r="AC24" s="23" t="str">
        <f>IFERROR(HLOOKUP(IF(Team!T26&gt;=AC$1,AC$1,0),$AB$3:$AS$4,2,0),"")</f>
        <v/>
      </c>
      <c r="AD24" s="23" t="str">
        <f>IFERROR(HLOOKUP(IF(Team!T26&gt;=AD$1,AD$1,0),$AB$3:$AS$4,2,0),"")</f>
        <v/>
      </c>
      <c r="AE24" s="23" t="str">
        <f>IFERROR(HLOOKUP(IF(Team!T26&gt;=AE$1,AE$1,0),$AB$3:$AS$4,2,0),"")</f>
        <v/>
      </c>
      <c r="AF24" s="23" t="str">
        <f>IFERROR(HLOOKUP(IF(Team!T26&gt;=AF$1,AF$1,0),$AB$3:$AS$4,2,0),"")</f>
        <v/>
      </c>
      <c r="AG24" s="23" t="str">
        <f>IFERROR(HLOOKUP(IF(Team!T26&gt;=AG$1,AG$1,0),$AB$3:$AS$4,2,0),"")</f>
        <v/>
      </c>
      <c r="AH24" s="23" t="str">
        <f>IFERROR(HLOOKUP(IF(Team!T26&gt;=AH$1,AH$1,0),$AB$3:$AS$4,2,0),"")</f>
        <v/>
      </c>
      <c r="AI24" s="23" t="str">
        <f>IFERROR(HLOOKUP(IF(Team!T26&gt;=AI$1,AI$1,0),$AB$3:$AS$4,2,0),"")</f>
        <v/>
      </c>
      <c r="AJ24" s="23" t="str">
        <f>IFERROR(HLOOKUP(IF(Team!T26&gt;=AJ$1,AJ$1,0),$AB$3:$AS$4,2,0),"")</f>
        <v/>
      </c>
      <c r="AK24" s="23" t="str">
        <f>IFERROR(HLOOKUP(IF(Team!T26&gt;=AK$1,AK$1,0),$AB$3:$AS$4,2,0),"")</f>
        <v/>
      </c>
      <c r="AL24" s="23" t="str">
        <f>IFERROR(HLOOKUP(IF(Team!T26&gt;=AL$1,AL$1,0),$AB$3:$AS$4,2,0),"")</f>
        <v/>
      </c>
      <c r="AM24" s="23" t="str">
        <f>IFERROR(HLOOKUP(IF(Team!T26&gt;=AM$1,AM$1,0),$AB$3:$AS$4,2,0),"")</f>
        <v/>
      </c>
      <c r="AN24" s="23" t="str">
        <f>IFERROR(HLOOKUP(IF(Team!T26&gt;=AN$1,AN$1,0),$AB$3:$AS$4,2,0),"")</f>
        <v/>
      </c>
      <c r="AO24" s="23" t="str">
        <f>IFERROR(HLOOKUP(IF(Team!T26&gt;=AO$1,AO$1,0),$AB$3:$AS$4,2,0),"")</f>
        <v/>
      </c>
      <c r="AP24" s="23" t="str">
        <f>IFERROR(HLOOKUP(IF(Team!T26&gt;=AP$1,AP$1,0),$AB$3:$AS$4,2,0),"")</f>
        <v/>
      </c>
      <c r="AQ24" s="23" t="str">
        <f>IFERROR(HLOOKUP(IF(Team!T26&gt;=AQ$1,AQ$1,0),$AB$3:$AS$4,2,0),"")</f>
        <v/>
      </c>
      <c r="AR24" s="23" t="str">
        <f>IFERROR(HLOOKUP(IF(Team!T26&gt;=AR$1,AR$1,0),$AB$3:$AS$4,2,0),"")</f>
        <v/>
      </c>
      <c r="AS24" s="23" t="str">
        <f>IFERROR(HLOOKUP(IF(Team!T26&gt;=AS$1,AS$1,0),$AB$3:$AS$4,2,0),"")</f>
        <v/>
      </c>
      <c r="AT24" s="11"/>
      <c r="AU24" s="23">
        <f t="shared" si="11"/>
        <v>0</v>
      </c>
      <c r="AV24" s="23">
        <f t="shared" si="11"/>
        <v>0</v>
      </c>
      <c r="AW24" s="23">
        <f t="shared" si="11"/>
        <v>0</v>
      </c>
      <c r="AX24" s="23">
        <f t="shared" si="11"/>
        <v>0</v>
      </c>
      <c r="AY24" s="23">
        <f t="shared" si="11"/>
        <v>0</v>
      </c>
      <c r="AZ24" s="23">
        <f t="shared" si="12"/>
        <v>0</v>
      </c>
      <c r="BA24" s="23">
        <f t="shared" si="12"/>
        <v>0</v>
      </c>
      <c r="BB24" s="23">
        <f t="shared" si="12"/>
        <v>0</v>
      </c>
      <c r="BC24" s="23">
        <f t="shared" si="12"/>
        <v>0</v>
      </c>
      <c r="BD24" s="23">
        <f t="shared" si="12"/>
        <v>0</v>
      </c>
      <c r="BE24" s="23">
        <f t="shared" si="12"/>
        <v>0</v>
      </c>
      <c r="BF24" s="23">
        <f t="shared" si="12"/>
        <v>0</v>
      </c>
      <c r="BG24" s="23">
        <f t="shared" si="12"/>
        <v>0</v>
      </c>
      <c r="BH24" s="23">
        <f t="shared" si="12"/>
        <v>0</v>
      </c>
      <c r="BI24" s="23">
        <f t="shared" si="12"/>
        <v>0</v>
      </c>
      <c r="BJ24" s="23">
        <f t="shared" si="12"/>
        <v>0</v>
      </c>
      <c r="BK24" s="23">
        <f t="shared" si="12"/>
        <v>0</v>
      </c>
      <c r="BL24" s="23">
        <f t="shared" si="12"/>
        <v>0</v>
      </c>
      <c r="BM24" s="12"/>
      <c r="BN24" s="23" t="str">
        <f>IF(AU24&lt;&gt;0,AU24&amp;", ","")&amp;IF(AV24&lt;&gt;0,AV24&amp;", ","")&amp;IF(AW24&lt;&gt;0,AW24&amp;", ","")&amp;IF(AX24&lt;&gt;0,AX24&amp;", ","")&amp;IF(AY24&lt;&gt;0,AY24&amp;", ","")&amp;IF(AZ24&lt;&gt;0,AZ24&amp;", ","")&amp;IF(BA24&lt;&gt;0,BA24&amp;", ","")&amp;IF(BB24&lt;&gt;0,BB24&amp;", ","")&amp;IF(BC24&lt;&gt;0,BC24&amp;", ","")&amp;IF(BD24&lt;&gt;0,BD24&amp;", ","")&amp;IF(BE24&lt;&gt;0,BE24&amp;", ","")&amp;IF(BF24&lt;&gt;0,BF24&amp;", ","")&amp;IF(BG24&lt;&gt;0,BG24&amp;", ","")&amp;IF(BH24&lt;&gt;0,BH24&amp;", ","")&amp;IF(BI24&lt;&gt;0,BI24&amp;", ","")&amp;IF(BJ24&lt;&gt;0,BJ24&amp;", ","")&amp;IF(BK24&lt;&gt;0,BK24&amp;", ","")&amp;IF(BL24&lt;&gt;0,BL24&amp;", ","")</f>
        <v/>
      </c>
      <c r="BO24" s="23">
        <f t="shared" si="13"/>
        <v>0</v>
      </c>
      <c r="BP24" s="23" t="str">
        <f t="shared" si="14"/>
        <v/>
      </c>
    </row>
    <row r="25" spans="1:76" ht="45" customHeight="1" thickBot="1" x14ac:dyDescent="0.5">
      <c r="A25" s="79">
        <v>4</v>
      </c>
      <c r="B25" s="81" t="str">
        <f>IF(Team!C25=0,"",Team!C25)</f>
        <v/>
      </c>
      <c r="C25" s="82"/>
      <c r="D25" s="83" t="str">
        <f>BP23</f>
        <v/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S25" s="25"/>
      <c r="T25" s="87" t="s">
        <v>23</v>
      </c>
      <c r="U25" s="87"/>
      <c r="V25" s="87"/>
      <c r="W25" s="87"/>
      <c r="X25" s="87"/>
      <c r="Y25" s="87"/>
      <c r="Z25" s="88"/>
      <c r="AA25" s="89"/>
      <c r="AB25" s="38" t="str">
        <f>IFERROR(HLOOKUP(IF(Team!AT25&gt;=AB$1,AB$1,0),$AB$3:$AS$4,2,0),"")</f>
        <v/>
      </c>
      <c r="AC25" s="23" t="str">
        <f>IFERROR(HLOOKUP(IF(Team!AT25&gt;=AC$1,AC$1,0),$AB$3:$AS$4,2,0),"")</f>
        <v/>
      </c>
      <c r="AD25" s="23" t="str">
        <f>IFERROR(HLOOKUP(IF(Team!AT25&gt;=AD$1,AD$1,0),$AB$3:$AS$4,2,0),"")</f>
        <v/>
      </c>
      <c r="AE25" s="23" t="str">
        <f>IFERROR(HLOOKUP(IF(Team!AT25&gt;=AE$1,AE$1,0),$AB$3:$AS$4,2,0),"")</f>
        <v/>
      </c>
      <c r="AF25" s="23" t="str">
        <f>IFERROR(HLOOKUP(IF(Team!AT25&gt;=AF$1,AF$1,0),$AB$3:$AS$4,2,0),"")</f>
        <v/>
      </c>
      <c r="AG25" s="23" t="str">
        <f>IFERROR(HLOOKUP(IF(Team!AT25&gt;=AG$1,AG$1,0),$AB$3:$AS$4,2,0),"")</f>
        <v/>
      </c>
      <c r="AH25" s="23" t="str">
        <f>IFERROR(HLOOKUP(IF(Team!AT25&gt;=AH$1,AH$1,0),$AB$3:$AS$4,2,0),"")</f>
        <v/>
      </c>
      <c r="AI25" s="23" t="str">
        <f>IFERROR(HLOOKUP(IF(Team!AT25&gt;=AI$1,AI$1,0),$AB$3:$AS$4,2,0),"")</f>
        <v/>
      </c>
      <c r="AJ25" s="23" t="str">
        <f>IFERROR(HLOOKUP(IF(Team!AT25&gt;=AJ$1,AJ$1,0),$AB$3:$AS$4,2,0),"")</f>
        <v/>
      </c>
      <c r="AK25" s="23" t="str">
        <f>IFERROR(HLOOKUP(IF(Team!AT25&gt;=AK$1,AK$1,0),$AB$3:$AS$4,2,0),"")</f>
        <v/>
      </c>
      <c r="AL25" s="23" t="str">
        <f>IFERROR(HLOOKUP(IF(Team!AT25&gt;=AL$1,AL$1,0),$AB$3:$AS$4,2,0),"")</f>
        <v/>
      </c>
      <c r="AM25" s="23" t="str">
        <f>IFERROR(HLOOKUP(IF(Team!AT25&gt;=AM$1,AM$1,0),$AB$3:$AS$4,2,0),"")</f>
        <v/>
      </c>
      <c r="AN25" s="23" t="str">
        <f>IFERROR(HLOOKUP(IF(Team!AT25&gt;=AN$1,AN$1,0),$AB$3:$AS$4,2,0),"")</f>
        <v/>
      </c>
      <c r="AO25" s="23" t="str">
        <f>IFERROR(HLOOKUP(IF(Team!AT25&gt;=AO$1,AO$1,0),$AB$3:$AS$4,2,0),"")</f>
        <v/>
      </c>
      <c r="AP25" s="23" t="str">
        <f>IFERROR(HLOOKUP(IF(Team!AT25&gt;=AP$1,AP$1,0),$AB$3:$AS$4,2,0),"")</f>
        <v/>
      </c>
      <c r="AQ25" s="23" t="str">
        <f>IFERROR(HLOOKUP(IF(Team!AT25&gt;=AQ$1,AQ$1,0),$AB$3:$AS$4,2,0),"")</f>
        <v/>
      </c>
      <c r="AR25" s="23" t="str">
        <f>IFERROR(HLOOKUP(IF(Team!AT25&gt;=AR$1,AR$1,0),$AB$3:$AS$4,2,0),"")</f>
        <v/>
      </c>
      <c r="AS25" s="23" t="str">
        <f>IFERROR(HLOOKUP(IF(Team!AT25&gt;=AS$1,AS$1,0),$AB$3:$AS$4,2,0),"")</f>
        <v/>
      </c>
      <c r="AT25" s="11"/>
      <c r="AU25" s="23">
        <f t="shared" si="11"/>
        <v>0</v>
      </c>
      <c r="AV25" s="23">
        <f t="shared" si="11"/>
        <v>0</v>
      </c>
      <c r="AW25" s="23">
        <f t="shared" si="11"/>
        <v>0</v>
      </c>
      <c r="AX25" s="23">
        <f t="shared" si="11"/>
        <v>0</v>
      </c>
      <c r="AY25" s="23">
        <f t="shared" si="11"/>
        <v>0</v>
      </c>
      <c r="AZ25" s="23">
        <f t="shared" si="12"/>
        <v>0</v>
      </c>
      <c r="BA25" s="23">
        <f t="shared" si="12"/>
        <v>0</v>
      </c>
      <c r="BB25" s="23">
        <f t="shared" si="12"/>
        <v>0</v>
      </c>
      <c r="BC25" s="23">
        <f t="shared" si="12"/>
        <v>0</v>
      </c>
      <c r="BD25" s="23">
        <f t="shared" si="12"/>
        <v>0</v>
      </c>
      <c r="BE25" s="23">
        <f t="shared" si="12"/>
        <v>0</v>
      </c>
      <c r="BF25" s="23">
        <f>BF$1*COUNTIF($AB25:$AS25,BF$1)</f>
        <v>0</v>
      </c>
      <c r="BG25" s="23">
        <f t="shared" si="12"/>
        <v>0</v>
      </c>
      <c r="BH25" s="23">
        <f t="shared" si="12"/>
        <v>0</v>
      </c>
      <c r="BI25" s="23">
        <f t="shared" si="12"/>
        <v>0</v>
      </c>
      <c r="BJ25" s="23">
        <f t="shared" si="12"/>
        <v>0</v>
      </c>
      <c r="BK25" s="23">
        <f t="shared" si="12"/>
        <v>0</v>
      </c>
      <c r="BL25" s="23">
        <f t="shared" si="12"/>
        <v>0</v>
      </c>
      <c r="BM25" s="12"/>
      <c r="BN25" s="23" t="str">
        <f>IF(AU25&lt;&gt;0,AU25&amp;", ","")&amp;IF(AV25&lt;&gt;0,AV25&amp;", ","")&amp;IF(AW25&lt;&gt;0,AW25&amp;", ","")&amp;IF(AX25&lt;&gt;0,AX25&amp;", ","")&amp;IF(AY25&lt;&gt;0,AY25&amp;", ","")&amp;IF(AZ25&lt;&gt;0,AZ25&amp;", ","")&amp;IF(BA25&lt;&gt;0,BA25&amp;", ","")&amp;IF(BB25&lt;&gt;0,BB25&amp;", ","")&amp;IF(BC25&lt;&gt;0,BC25&amp;", ","")&amp;IF(BD25&lt;&gt;0,BD25&amp;", ","")&amp;IF(BE25&lt;&gt;0,BE25&amp;", ","")&amp;IF(BF25&lt;&gt;0,BF25&amp;", ","")&amp;IF(BG25&lt;&gt;0,BG25&amp;", ","")&amp;IF(BH25&lt;&gt;0,BH25&amp;", ","")&amp;IF(BI25&lt;&gt;0,BI25&amp;", ","")&amp;IF(BJ25&lt;&gt;0,BJ25&amp;", ","")&amp;IF(BK25&lt;&gt;0,BK25&amp;", ","")&amp;IF(BL25&lt;&gt;0,BL25&amp;", ","")</f>
        <v/>
      </c>
      <c r="BO25" s="23">
        <f>LEN(BN25)</f>
        <v>0</v>
      </c>
      <c r="BP25" s="23" t="str">
        <f>IFERROR(LEFT(BN25,BO25-2),"")</f>
        <v/>
      </c>
    </row>
    <row r="26" spans="1:76" ht="45" customHeight="1" thickBot="1" x14ac:dyDescent="0.5">
      <c r="A26" s="79"/>
      <c r="B26" s="81" t="str">
        <f>IF(Team!C26=0,"",Team!C26)</f>
        <v/>
      </c>
      <c r="C26" s="82"/>
      <c r="D26" s="80" t="str">
        <f>BP24</f>
        <v/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S26" s="25"/>
      <c r="T26" s="87" t="s">
        <v>24</v>
      </c>
      <c r="U26" s="87"/>
      <c r="V26" s="87"/>
      <c r="W26" s="87"/>
      <c r="X26" s="87"/>
      <c r="Y26" s="87"/>
      <c r="Z26" s="88"/>
      <c r="AA26" s="89"/>
      <c r="AB26" s="38" t="str">
        <f>IFERROR(HLOOKUP(IF(Team!AT26&gt;=AB$1,AB$1,0),$AB$3:$AS$4,2,0),"")</f>
        <v/>
      </c>
      <c r="AC26" s="23" t="str">
        <f>IFERROR(HLOOKUP(IF(Team!AT26&gt;=AC$1,AC$1,0),$AB$3:$AS$4,2,0),"")</f>
        <v/>
      </c>
      <c r="AD26" s="23" t="str">
        <f>IFERROR(HLOOKUP(IF(Team!AT26&gt;=AD$1,AD$1,0),$AB$3:$AS$4,2,0),"")</f>
        <v/>
      </c>
      <c r="AE26" s="23" t="str">
        <f>IFERROR(HLOOKUP(IF(Team!AT26&gt;=AE$1,AE$1,0),$AB$3:$AS$4,2,0),"")</f>
        <v/>
      </c>
      <c r="AF26" s="23" t="str">
        <f>IFERROR(HLOOKUP(IF(Team!AT26&gt;=AF$1,AF$1,0),$AB$3:$AS$4,2,0),"")</f>
        <v/>
      </c>
      <c r="AG26" s="23" t="str">
        <f>IFERROR(HLOOKUP(IF(Team!AT26&gt;=AG$1,AG$1,0),$AB$3:$AS$4,2,0),"")</f>
        <v/>
      </c>
      <c r="AH26" s="23" t="str">
        <f>IFERROR(HLOOKUP(IF(Team!AT26&gt;=AH$1,AH$1,0),$AB$3:$AS$4,2,0),"")</f>
        <v/>
      </c>
      <c r="AI26" s="23" t="str">
        <f>IFERROR(HLOOKUP(IF(Team!AT26&gt;=AI$1,AI$1,0),$AB$3:$AS$4,2,0),"")</f>
        <v/>
      </c>
      <c r="AJ26" s="23" t="str">
        <f>IFERROR(HLOOKUP(IF(Team!AT26&gt;=AJ$1,AJ$1,0),$AB$3:$AS$4,2,0),"")</f>
        <v/>
      </c>
      <c r="AK26" s="23" t="str">
        <f>IFERROR(HLOOKUP(IF(Team!AT26&gt;=AK$1,AK$1,0),$AB$3:$AS$4,2,0),"")</f>
        <v/>
      </c>
      <c r="AL26" s="23" t="str">
        <f>IFERROR(HLOOKUP(IF(Team!AT26&gt;=AL$1,AL$1,0),$AB$3:$AS$4,2,0),"")</f>
        <v/>
      </c>
      <c r="AM26" s="23" t="str">
        <f>IFERROR(HLOOKUP(IF(Team!AT26&gt;=AM$1,AM$1,0),$AB$3:$AS$4,2,0),"")</f>
        <v/>
      </c>
      <c r="AN26" s="23" t="str">
        <f>IFERROR(HLOOKUP(IF(Team!AT26&gt;=AN$1,AN$1,0),$AB$3:$AS$4,2,0),"")</f>
        <v/>
      </c>
      <c r="AO26" s="23" t="str">
        <f>IFERROR(HLOOKUP(IF(Team!AT26&gt;=AO$1,AO$1,0),$AB$3:$AS$4,2,0),"")</f>
        <v/>
      </c>
      <c r="AP26" s="23" t="str">
        <f>IFERROR(HLOOKUP(IF(Team!AT26&gt;=AP$1,AP$1,0),$AB$3:$AS$4,2,0),"")</f>
        <v/>
      </c>
      <c r="AQ26" s="23" t="str">
        <f>IFERROR(HLOOKUP(IF(Team!AT26&gt;=AQ$1,AQ$1,0),$AB$3:$AS$4,2,0),"")</f>
        <v/>
      </c>
      <c r="AR26" s="23" t="str">
        <f>IFERROR(HLOOKUP(IF(Team!AT26&gt;=AR$1,AR$1,0),$AB$3:$AS$4,2,0),"")</f>
        <v/>
      </c>
      <c r="AS26" s="23" t="str">
        <f>IFERROR(HLOOKUP(IF(Team!AT26&gt;=AS$1,AS$1,0),$AB$3:$AS$4,2,0),"")</f>
        <v/>
      </c>
      <c r="AT26" s="11"/>
      <c r="AU26" s="23">
        <f t="shared" si="11"/>
        <v>0</v>
      </c>
      <c r="AV26" s="23">
        <f t="shared" si="11"/>
        <v>0</v>
      </c>
      <c r="AW26" s="23">
        <f t="shared" si="11"/>
        <v>0</v>
      </c>
      <c r="AX26" s="23">
        <f t="shared" si="11"/>
        <v>0</v>
      </c>
      <c r="AY26" s="23">
        <f t="shared" si="11"/>
        <v>0</v>
      </c>
      <c r="AZ26" s="23">
        <f t="shared" si="12"/>
        <v>0</v>
      </c>
      <c r="BA26" s="23">
        <f t="shared" si="12"/>
        <v>0</v>
      </c>
      <c r="BB26" s="23">
        <f t="shared" si="12"/>
        <v>0</v>
      </c>
      <c r="BC26" s="23">
        <f t="shared" si="12"/>
        <v>0</v>
      </c>
      <c r="BD26" s="23">
        <f t="shared" si="12"/>
        <v>0</v>
      </c>
      <c r="BE26" s="23">
        <f t="shared" si="12"/>
        <v>0</v>
      </c>
      <c r="BF26" s="23">
        <f t="shared" si="12"/>
        <v>0</v>
      </c>
      <c r="BG26" s="23">
        <f t="shared" si="12"/>
        <v>0</v>
      </c>
      <c r="BH26" s="23">
        <f t="shared" si="12"/>
        <v>0</v>
      </c>
      <c r="BI26" s="23">
        <f t="shared" si="12"/>
        <v>0</v>
      </c>
      <c r="BJ26" s="23">
        <f t="shared" si="12"/>
        <v>0</v>
      </c>
      <c r="BK26" s="23">
        <f t="shared" si="12"/>
        <v>0</v>
      </c>
      <c r="BL26" s="23">
        <f t="shared" si="12"/>
        <v>0</v>
      </c>
      <c r="BM26" s="12"/>
      <c r="BN26" s="23" t="str">
        <f>IF(AU26&lt;&gt;0,AU26&amp;", ","")&amp;IF(AV26&lt;&gt;0,AV26&amp;", ","")&amp;IF(AW26&lt;&gt;0,AW26&amp;", ","")&amp;IF(AX26&lt;&gt;0,AX26&amp;", ","")&amp;IF(AY26&lt;&gt;0,AY26&amp;", ","")&amp;IF(AZ26&lt;&gt;0,AZ26&amp;", ","")&amp;IF(BA26&lt;&gt;0,BA26&amp;", ","")&amp;IF(BB26&lt;&gt;0,BB26&amp;", ","")&amp;IF(BC26&lt;&gt;0,BC26&amp;", ","")&amp;IF(BD26&lt;&gt;0,BD26&amp;", ","")&amp;IF(BE26&lt;&gt;0,BE26&amp;", ","")&amp;IF(BF26&lt;&gt;0,BF26&amp;", ","")&amp;IF(BG26&lt;&gt;0,BG26&amp;", ","")&amp;IF(BH26&lt;&gt;0,BH26&amp;", ","")&amp;IF(BI26&lt;&gt;0,BI26&amp;", ","")&amp;IF(BJ26&lt;&gt;0,BJ26&amp;", ","")&amp;IF(BK26&lt;&gt;0,BK26&amp;", ","")&amp;IF(BL26&lt;&gt;0,BL26&amp;", ","")</f>
        <v/>
      </c>
      <c r="BO26" s="23">
        <f>LEN(BN26)</f>
        <v>0</v>
      </c>
      <c r="BP26" s="23" t="str">
        <f>IFERROR(LEFT(BN26,BO26-2),"")</f>
        <v/>
      </c>
    </row>
    <row r="27" spans="1:76" ht="45" customHeight="1" x14ac:dyDescent="0.45">
      <c r="A27" s="79"/>
      <c r="B27" s="81" t="str">
        <f>IF(Team!AC25=0,"",Team!AC25)</f>
        <v/>
      </c>
      <c r="C27" s="82"/>
      <c r="D27" s="80" t="str">
        <f>BP25</f>
        <v/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S27" s="25"/>
      <c r="T27" s="27"/>
      <c r="U27" s="27"/>
      <c r="V27" s="27"/>
      <c r="Z27" s="28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2"/>
      <c r="BN27" s="11"/>
      <c r="BO27" s="11"/>
      <c r="BP27" s="11"/>
    </row>
    <row r="28" spans="1:76" ht="45" customHeight="1" x14ac:dyDescent="0.45">
      <c r="A28" s="79"/>
      <c r="B28" s="81" t="str">
        <f>IF(Team!AC26=0,"",Team!AC26)</f>
        <v/>
      </c>
      <c r="C28" s="82"/>
      <c r="D28" s="80" t="str">
        <f>BP26</f>
        <v/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S28" s="25"/>
      <c r="T28" s="87" t="s">
        <v>25</v>
      </c>
      <c r="U28" s="87"/>
      <c r="V28" s="87"/>
      <c r="W28" s="87"/>
      <c r="X28" s="87"/>
      <c r="Y28" s="87"/>
      <c r="Z28" s="90">
        <v>113</v>
      </c>
      <c r="AA28" s="90"/>
      <c r="AB28" s="23" t="str">
        <f>IFERROR(HLOOKUP(IF(Team!T28&gt;=AB$1,AB$1,0),$AB$3:$AS$4,2,0),"")</f>
        <v/>
      </c>
      <c r="AC28" s="23" t="str">
        <f>IFERROR(HLOOKUP(IF(Team!T28&gt;=AC$1,AC$1,0),$AB$3:$AS$4,2,0),"")</f>
        <v/>
      </c>
      <c r="AD28" s="23" t="str">
        <f>IFERROR(HLOOKUP(IF(Team!T28&gt;=AD$1,AD$1,0),$AB$3:$AS$4,2,0),"")</f>
        <v/>
      </c>
      <c r="AE28" s="23" t="str">
        <f>IFERROR(HLOOKUP(IF(Team!T28&gt;=AE$1,AE$1,0),$AB$3:$AS$4,2,0),"")</f>
        <v/>
      </c>
      <c r="AF28" s="23" t="str">
        <f>IFERROR(HLOOKUP(IF(Team!T28&gt;=AF$1,AF$1,0),$AB$3:$AS$4,2,0),"")</f>
        <v/>
      </c>
      <c r="AG28" s="23" t="str">
        <f>IFERROR(HLOOKUP(IF(Team!T28&gt;=AG$1,AG$1,0),$AB$3:$AS$4,2,0),"")</f>
        <v/>
      </c>
      <c r="AH28" s="23" t="str">
        <f>IFERROR(HLOOKUP(IF(Team!T28&gt;=AH$1,AH$1,0),$AB$3:$AS$4,2,0),"")</f>
        <v/>
      </c>
      <c r="AI28" s="23" t="str">
        <f>IFERROR(HLOOKUP(IF(Team!T28&gt;=AI$1,AI$1,0),$AB$3:$AS$4,2,0),"")</f>
        <v/>
      </c>
      <c r="AJ28" s="23" t="str">
        <f>IFERROR(HLOOKUP(IF(Team!T28&gt;=AJ$1,AJ$1,0),$AB$3:$AS$4,2,0),"")</f>
        <v/>
      </c>
      <c r="AK28" s="23" t="str">
        <f>IFERROR(HLOOKUP(IF(Team!T28&gt;=AK$1,AK$1,0),$AB$3:$AS$4,2,0),"")</f>
        <v/>
      </c>
      <c r="AL28" s="23" t="str">
        <f>IFERROR(HLOOKUP(IF(Team!T28&gt;=AL$1,AL$1,0),$AB$3:$AS$4,2,0),"")</f>
        <v/>
      </c>
      <c r="AM28" s="23" t="str">
        <f>IFERROR(HLOOKUP(IF(Team!T28&gt;=AM$1,AM$1,0),$AB$3:$AS$4,2,0),"")</f>
        <v/>
      </c>
      <c r="AN28" s="23" t="str">
        <f>IFERROR(HLOOKUP(IF(Team!T28&gt;=AN$1,AN$1,0),$AB$3:$AS$4,2,0),"")</f>
        <v/>
      </c>
      <c r="AO28" s="23" t="str">
        <f>IFERROR(HLOOKUP(IF(Team!T28&gt;=AO$1,AO$1,0),$AB$3:$AS$4,2,0),"")</f>
        <v/>
      </c>
      <c r="AP28" s="23" t="str">
        <f>IFERROR(HLOOKUP(IF(Team!T28&gt;=AP$1,AP$1,0),$AB$3:$AS$4,2,0),"")</f>
        <v/>
      </c>
      <c r="AQ28" s="23" t="str">
        <f>IFERROR(HLOOKUP(IF(Team!T28&gt;=AQ$1,AQ$1,0),$AB$3:$AS$4,2,0),"")</f>
        <v/>
      </c>
      <c r="AR28" s="23" t="str">
        <f>IFERROR(HLOOKUP(IF(Team!T28&gt;=AR$1,AR$1,0),$AB$3:$AS$4,2,0),"")</f>
        <v/>
      </c>
      <c r="AS28" s="23" t="str">
        <f>IFERROR(HLOOKUP(IF(Team!T28&gt;=AS$1,AS$1,0),$AB$3:$AS$4,2,0),"")</f>
        <v/>
      </c>
      <c r="AT28" s="11"/>
      <c r="AU28" s="23">
        <f t="shared" ref="AU28:AV31" si="15">AU$1*COUNTIF($AB28:$AS28,AU$1)</f>
        <v>0</v>
      </c>
      <c r="AV28" s="23">
        <f t="shared" si="15"/>
        <v>0</v>
      </c>
      <c r="AW28" s="23">
        <f>AW$1*COUNTIF($AB28:$AS28,AW$1)</f>
        <v>0</v>
      </c>
      <c r="AX28" s="23">
        <f t="shared" ref="AX28:BL31" si="16">AX$1*COUNTIF($AB28:$AS28,AX$1)</f>
        <v>0</v>
      </c>
      <c r="AY28" s="23">
        <f t="shared" si="16"/>
        <v>0</v>
      </c>
      <c r="AZ28" s="23">
        <f t="shared" si="16"/>
        <v>0</v>
      </c>
      <c r="BA28" s="23">
        <f t="shared" si="16"/>
        <v>0</v>
      </c>
      <c r="BB28" s="23">
        <f t="shared" si="16"/>
        <v>0</v>
      </c>
      <c r="BC28" s="23">
        <f t="shared" si="16"/>
        <v>0</v>
      </c>
      <c r="BD28" s="23">
        <f t="shared" si="16"/>
        <v>0</v>
      </c>
      <c r="BE28" s="23">
        <f t="shared" si="16"/>
        <v>0</v>
      </c>
      <c r="BF28" s="23">
        <f t="shared" si="16"/>
        <v>0</v>
      </c>
      <c r="BG28" s="23">
        <f t="shared" si="16"/>
        <v>0</v>
      </c>
      <c r="BH28" s="23">
        <f t="shared" si="16"/>
        <v>0</v>
      </c>
      <c r="BI28" s="23">
        <f t="shared" si="16"/>
        <v>0</v>
      </c>
      <c r="BJ28" s="23">
        <f t="shared" si="16"/>
        <v>0</v>
      </c>
      <c r="BK28" s="23">
        <f t="shared" si="16"/>
        <v>0</v>
      </c>
      <c r="BL28" s="23">
        <f t="shared" si="16"/>
        <v>0</v>
      </c>
      <c r="BM28" s="12"/>
      <c r="BN28" s="23" t="str">
        <f>IF(AU28&lt;&gt;0,AU28&amp;", ","")&amp;IF(AV28&lt;&gt;0,AV28&amp;", ","")&amp;IF(AW28&lt;&gt;0,AW28&amp;", ","")&amp;IF(AX28&lt;&gt;0,AX28&amp;", ","")&amp;IF(AY28&lt;&gt;0,AY28&amp;", ","")&amp;IF(AZ28&lt;&gt;0,AZ28&amp;", ","")&amp;IF(BA28&lt;&gt;0,BA28&amp;", ","")&amp;IF(BB28&lt;&gt;0,BB28&amp;", ","")&amp;IF(BC28&lt;&gt;0,BC28&amp;", ","")&amp;IF(BD28&lt;&gt;0,BD28&amp;", ","")&amp;IF(BE28&lt;&gt;0,BE28&amp;", ","")&amp;IF(BF28&lt;&gt;0,BF28&amp;", ","")&amp;IF(BG28&lt;&gt;0,BG28&amp;", ","")&amp;IF(BH28&lt;&gt;0,BH28&amp;", ","")&amp;IF(BI28&lt;&gt;0,BI28&amp;", ","")&amp;IF(BJ28&lt;&gt;0,BJ28&amp;", ","")&amp;IF(BK28&lt;&gt;0,BK28&amp;", ","")&amp;IF(BL28&lt;&gt;0,BL28&amp;", ","")</f>
        <v/>
      </c>
      <c r="BO28" s="23">
        <f t="shared" si="13"/>
        <v>0</v>
      </c>
      <c r="BP28" s="23" t="str">
        <f t="shared" si="14"/>
        <v/>
      </c>
    </row>
    <row r="29" spans="1:76" ht="45" customHeight="1" x14ac:dyDescent="0.45">
      <c r="B29" s="84" t="s">
        <v>18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AB29" s="23" t="str">
        <f>IFERROR(HLOOKUP(IF(Team!T29&gt;=AB$1,AB$1,0),$AB$3:$AS$4,2,0),"")</f>
        <v/>
      </c>
      <c r="AC29" s="23" t="str">
        <f>IFERROR(HLOOKUP(IF(Team!T29&gt;=AC$1,AC$1,0),$AB$3:$AS$4,2,0),"")</f>
        <v/>
      </c>
      <c r="AD29" s="23" t="str">
        <f>IFERROR(HLOOKUP(IF(Team!T29&gt;=AD$1,AD$1,0),$AB$3:$AS$4,2,0),"")</f>
        <v/>
      </c>
      <c r="AE29" s="23" t="str">
        <f>IFERROR(HLOOKUP(IF(Team!T29&gt;=AE$1,AE$1,0),$AB$3:$AS$4,2,0),"")</f>
        <v/>
      </c>
      <c r="AF29" s="23" t="str">
        <f>IFERROR(HLOOKUP(IF(Team!T29&gt;=AF$1,AF$1,0),$AB$3:$AS$4,2,0),"")</f>
        <v/>
      </c>
      <c r="AG29" s="23" t="str">
        <f>IFERROR(HLOOKUP(IF(Team!T29&gt;=AG$1,AG$1,0),$AB$3:$AS$4,2,0),"")</f>
        <v/>
      </c>
      <c r="AH29" s="23" t="str">
        <f>IFERROR(HLOOKUP(IF(Team!T29&gt;=AH$1,AH$1,0),$AB$3:$AS$4,2,0),"")</f>
        <v/>
      </c>
      <c r="AI29" s="23" t="str">
        <f>IFERROR(HLOOKUP(IF(Team!T29&gt;=AI$1,AI$1,0),$AB$3:$AS$4,2,0),"")</f>
        <v/>
      </c>
      <c r="AJ29" s="23" t="str">
        <f>IFERROR(HLOOKUP(IF(Team!T29&gt;=AJ$1,AJ$1,0),$AB$3:$AS$4,2,0),"")</f>
        <v/>
      </c>
      <c r="AK29" s="23" t="str">
        <f>IFERROR(HLOOKUP(IF(Team!T29&gt;=AK$1,AK$1,0),$AB$3:$AS$4,2,0),"")</f>
        <v/>
      </c>
      <c r="AL29" s="23" t="str">
        <f>IFERROR(HLOOKUP(IF(Team!T29&gt;=AL$1,AL$1,0),$AB$3:$AS$4,2,0),"")</f>
        <v/>
      </c>
      <c r="AM29" s="23" t="str">
        <f>IFERROR(HLOOKUP(IF(Team!T29&gt;=AM$1,AM$1,0),$AB$3:$AS$4,2,0),"")</f>
        <v/>
      </c>
      <c r="AN29" s="23" t="str">
        <f>IFERROR(HLOOKUP(IF(Team!T29&gt;=AN$1,AN$1,0),$AB$3:$AS$4,2,0),"")</f>
        <v/>
      </c>
      <c r="AO29" s="23" t="str">
        <f>IFERROR(HLOOKUP(IF(Team!T29&gt;=AO$1,AO$1,0),$AB$3:$AS$4,2,0),"")</f>
        <v/>
      </c>
      <c r="AP29" s="23" t="str">
        <f>IFERROR(HLOOKUP(IF(Team!T29&gt;=AP$1,AP$1,0),$AB$3:$AS$4,2,0),"")</f>
        <v/>
      </c>
      <c r="AQ29" s="23" t="str">
        <f>IFERROR(HLOOKUP(IF(Team!T29&gt;=AQ$1,AQ$1,0),$AB$3:$AS$4,2,0),"")</f>
        <v/>
      </c>
      <c r="AR29" s="23" t="str">
        <f>IFERROR(HLOOKUP(IF(Team!T29&gt;=AR$1,AR$1,0),$AB$3:$AS$4,2,0),"")</f>
        <v/>
      </c>
      <c r="AS29" s="23" t="str">
        <f>IFERROR(HLOOKUP(IF(Team!T29&gt;=AS$1,AS$1,0),$AB$3:$AS$4,2,0),"")</f>
        <v/>
      </c>
      <c r="AT29" s="11"/>
      <c r="AU29" s="23">
        <f t="shared" si="15"/>
        <v>0</v>
      </c>
      <c r="AV29" s="23">
        <f t="shared" si="15"/>
        <v>0</v>
      </c>
      <c r="AW29" s="23">
        <f>AW$1*COUNTIF($AB29:$AS29,AW$1)</f>
        <v>0</v>
      </c>
      <c r="AX29" s="23">
        <f t="shared" si="16"/>
        <v>0</v>
      </c>
      <c r="AY29" s="23">
        <f t="shared" si="16"/>
        <v>0</v>
      </c>
      <c r="AZ29" s="23">
        <f t="shared" si="16"/>
        <v>0</v>
      </c>
      <c r="BA29" s="23">
        <f t="shared" si="16"/>
        <v>0</v>
      </c>
      <c r="BB29" s="23">
        <f t="shared" si="16"/>
        <v>0</v>
      </c>
      <c r="BC29" s="23">
        <f t="shared" si="16"/>
        <v>0</v>
      </c>
      <c r="BD29" s="23">
        <f t="shared" si="16"/>
        <v>0</v>
      </c>
      <c r="BE29" s="23">
        <f t="shared" si="16"/>
        <v>0</v>
      </c>
      <c r="BF29" s="23">
        <f t="shared" si="16"/>
        <v>0</v>
      </c>
      <c r="BG29" s="23">
        <f t="shared" si="16"/>
        <v>0</v>
      </c>
      <c r="BH29" s="23">
        <f t="shared" si="16"/>
        <v>0</v>
      </c>
      <c r="BI29" s="23">
        <f t="shared" si="16"/>
        <v>0</v>
      </c>
      <c r="BJ29" s="23">
        <f t="shared" si="16"/>
        <v>0</v>
      </c>
      <c r="BK29" s="23">
        <f t="shared" si="16"/>
        <v>0</v>
      </c>
      <c r="BL29" s="23">
        <f t="shared" si="16"/>
        <v>0</v>
      </c>
      <c r="BM29" s="12"/>
      <c r="BN29" s="23" t="str">
        <f>IF(AU29&lt;&gt;0,AU29&amp;", ","")&amp;IF(AV29&lt;&gt;0,AV29&amp;", ","")&amp;IF(AW29&lt;&gt;0,AW29&amp;", ","")&amp;IF(AX29&lt;&gt;0,AX29&amp;", ","")&amp;IF(AY29&lt;&gt;0,AY29&amp;", ","")&amp;IF(AZ29&lt;&gt;0,AZ29&amp;", ","")&amp;IF(BA29&lt;&gt;0,BA29&amp;", ","")&amp;IF(BB29&lt;&gt;0,BB29&amp;", ","")&amp;IF(BC29&lt;&gt;0,BC29&amp;", ","")&amp;IF(BD29&lt;&gt;0,BD29&amp;", ","")&amp;IF(BE29&lt;&gt;0,BE29&amp;", ","")&amp;IF(BF29&lt;&gt;0,BF29&amp;", ","")&amp;IF(BG29&lt;&gt;0,BG29&amp;", ","")&amp;IF(BH29&lt;&gt;0,BH29&amp;", ","")&amp;IF(BI29&lt;&gt;0,BI29&amp;", ","")&amp;IF(BJ29&lt;&gt;0,BJ29&amp;", ","")&amp;IF(BK29&lt;&gt;0,BK29&amp;", ","")&amp;IF(BL29&lt;&gt;0,BL29&amp;", ","")</f>
        <v/>
      </c>
      <c r="BO29" s="23">
        <f t="shared" si="13"/>
        <v>0</v>
      </c>
      <c r="BP29" s="23" t="str">
        <f t="shared" si="14"/>
        <v/>
      </c>
    </row>
    <row r="30" spans="1:76" ht="45" customHeight="1" x14ac:dyDescent="0.45">
      <c r="A30" s="79">
        <v>5</v>
      </c>
      <c r="B30" s="81" t="str">
        <f>IF(Team!C28=0,"",Team!C28)</f>
        <v/>
      </c>
      <c r="C30" s="82"/>
      <c r="D30" s="83" t="str">
        <f>BP28</f>
        <v/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AB30" s="23" t="str">
        <f>IFERROR(HLOOKUP(IF(Team!AT28&gt;=AB$1,AB$1,0),$AB$3:$AS$4,2,0),"")</f>
        <v/>
      </c>
      <c r="AC30" s="23" t="str">
        <f>IFERROR(HLOOKUP(IF(Team!AT28&gt;=AC$1,AC$1,0),$AB$3:$AS$4,2,0),"")</f>
        <v/>
      </c>
      <c r="AD30" s="23" t="str">
        <f>IFERROR(HLOOKUP(IF(Team!AT28&gt;=AD$1,AD$1,0),$AB$3:$AS$4,2,0),"")</f>
        <v/>
      </c>
      <c r="AE30" s="23" t="str">
        <f>IFERROR(HLOOKUP(IF(Team!AT28&gt;=AE$1,AE$1,0),$AB$3:$AS$4,2,0),"")</f>
        <v/>
      </c>
      <c r="AF30" s="23" t="str">
        <f>IFERROR(HLOOKUP(IF(Team!AT28&gt;=AF$1,AF$1,0),$AB$3:$AS$4,2,0),"")</f>
        <v/>
      </c>
      <c r="AG30" s="23" t="str">
        <f>IFERROR(HLOOKUP(IF(Team!AT28&gt;=AG$1,AG$1,0),$AB$3:$AS$4,2,0),"")</f>
        <v/>
      </c>
      <c r="AH30" s="23" t="str">
        <f>IFERROR(HLOOKUP(IF(Team!AT28&gt;=AH$1,AH$1,0),$AB$3:$AS$4,2,0),"")</f>
        <v/>
      </c>
      <c r="AI30" s="23" t="str">
        <f>IFERROR(HLOOKUP(IF(Team!AT28&gt;=AI$1,AI$1,0),$AB$3:$AS$4,2,0),"")</f>
        <v/>
      </c>
      <c r="AJ30" s="23" t="str">
        <f>IFERROR(HLOOKUP(IF(Team!AT28&gt;=AJ$1,AJ$1,0),$AB$3:$AS$4,2,0),"")</f>
        <v/>
      </c>
      <c r="AK30" s="23" t="str">
        <f>IFERROR(HLOOKUP(IF(Team!AT28&gt;=AK$1,AK$1,0),$AB$3:$AS$4,2,0),"")</f>
        <v/>
      </c>
      <c r="AL30" s="23" t="str">
        <f>IFERROR(HLOOKUP(IF(Team!AT28&gt;=AL$1,AL$1,0),$AB$3:$AS$4,2,0),"")</f>
        <v/>
      </c>
      <c r="AM30" s="23" t="str">
        <f>IFERROR(HLOOKUP(IF(Team!AT28&gt;=AM$1,AM$1,0),$AB$3:$AS$4,2,0),"")</f>
        <v/>
      </c>
      <c r="AN30" s="23" t="str">
        <f>IFERROR(HLOOKUP(IF(Team!AT28&gt;=AN$1,AN$1,0),$AB$3:$AS$4,2,0),"")</f>
        <v/>
      </c>
      <c r="AO30" s="23" t="str">
        <f>IFERROR(HLOOKUP(IF(Team!AT28&gt;=AO$1,AO$1,0),$AB$3:$AS$4,2,0),"")</f>
        <v/>
      </c>
      <c r="AP30" s="23" t="str">
        <f>IFERROR(HLOOKUP(IF(Team!AT28&gt;=AP$1,AP$1,0),$AB$3:$AS$4,2,0),"")</f>
        <v/>
      </c>
      <c r="AQ30" s="23" t="str">
        <f>IFERROR(HLOOKUP(IF(Team!AT28&gt;=AQ$1,AQ$1,0),$AB$3:$AS$4,2,0),"")</f>
        <v/>
      </c>
      <c r="AR30" s="23" t="str">
        <f>IFERROR(HLOOKUP(IF(Team!AT28&gt;=AR$1,AR$1,0),$AB$3:$AS$4,2,0),"")</f>
        <v/>
      </c>
      <c r="AS30" s="23" t="str">
        <f>IFERROR(HLOOKUP(IF(Team!AT28&gt;=AS$1,AS$1,0),$AB$3:$AS$4,2,0),"")</f>
        <v/>
      </c>
      <c r="AT30" s="11"/>
      <c r="AU30" s="23">
        <f t="shared" si="15"/>
        <v>0</v>
      </c>
      <c r="AV30" s="23">
        <f t="shared" si="15"/>
        <v>0</v>
      </c>
      <c r="AW30" s="23">
        <f>AW$1*COUNTIF($AB30:$AS30,AW$1)</f>
        <v>0</v>
      </c>
      <c r="AX30" s="23">
        <f t="shared" si="16"/>
        <v>0</v>
      </c>
      <c r="AY30" s="23">
        <f t="shared" si="16"/>
        <v>0</v>
      </c>
      <c r="AZ30" s="23">
        <f t="shared" si="16"/>
        <v>0</v>
      </c>
      <c r="BA30" s="23">
        <f t="shared" si="16"/>
        <v>0</v>
      </c>
      <c r="BB30" s="23">
        <f t="shared" si="16"/>
        <v>0</v>
      </c>
      <c r="BC30" s="23">
        <f t="shared" si="16"/>
        <v>0</v>
      </c>
      <c r="BD30" s="23">
        <f t="shared" si="16"/>
        <v>0</v>
      </c>
      <c r="BE30" s="23">
        <f t="shared" si="16"/>
        <v>0</v>
      </c>
      <c r="BF30" s="23">
        <f t="shared" si="16"/>
        <v>0</v>
      </c>
      <c r="BG30" s="23">
        <f t="shared" si="16"/>
        <v>0</v>
      </c>
      <c r="BH30" s="23">
        <f t="shared" si="16"/>
        <v>0</v>
      </c>
      <c r="BI30" s="23">
        <f t="shared" si="16"/>
        <v>0</v>
      </c>
      <c r="BJ30" s="23">
        <f t="shared" si="16"/>
        <v>0</v>
      </c>
      <c r="BK30" s="23">
        <f t="shared" si="16"/>
        <v>0</v>
      </c>
      <c r="BL30" s="23">
        <f t="shared" si="16"/>
        <v>0</v>
      </c>
      <c r="BM30" s="12"/>
      <c r="BN30" s="23" t="str">
        <f>IF(AU30&lt;&gt;0,AU30&amp;", ","")&amp;IF(AV30&lt;&gt;0,AV30&amp;", ","")&amp;IF(AW30&lt;&gt;0,AW30&amp;", ","")&amp;IF(AX30&lt;&gt;0,AX30&amp;", ","")&amp;IF(AY30&lt;&gt;0,AY30&amp;", ","")&amp;IF(AZ30&lt;&gt;0,AZ30&amp;", ","")&amp;IF(BA30&lt;&gt;0,BA30&amp;", ","")&amp;IF(BB30&lt;&gt;0,BB30&amp;", ","")&amp;IF(BC30&lt;&gt;0,BC30&amp;", ","")&amp;IF(BD30&lt;&gt;0,BD30&amp;", ","")&amp;IF(BE30&lt;&gt;0,BE30&amp;", ","")&amp;IF(BF30&lt;&gt;0,BF30&amp;", ","")&amp;IF(BG30&lt;&gt;0,BG30&amp;", ","")&amp;IF(BH30&lt;&gt;0,BH30&amp;", ","")&amp;IF(BI30&lt;&gt;0,BI30&amp;", ","")&amp;IF(BJ30&lt;&gt;0,BJ30&amp;", ","")&amp;IF(BK30&lt;&gt;0,BK30&amp;", ","")&amp;IF(BL30&lt;&gt;0,BL30&amp;", ","")</f>
        <v/>
      </c>
      <c r="BO30" s="23">
        <f>LEN(BN30)</f>
        <v>0</v>
      </c>
      <c r="BP30" s="23" t="str">
        <f>IFERROR(LEFT(BN30,BO30-2),"")</f>
        <v/>
      </c>
    </row>
    <row r="31" spans="1:76" ht="45" customHeight="1" x14ac:dyDescent="0.45">
      <c r="A31" s="79"/>
      <c r="B31" s="81" t="str">
        <f>IF(Team!C29=0,"",Team!C29)</f>
        <v/>
      </c>
      <c r="C31" s="82"/>
      <c r="D31" s="80" t="str">
        <f>BP29</f>
        <v/>
      </c>
      <c r="E31" s="80"/>
      <c r="F31" s="80"/>
      <c r="G31" s="80"/>
      <c r="H31" s="80"/>
      <c r="I31" s="80"/>
      <c r="J31" s="80"/>
      <c r="K31" s="80"/>
      <c r="L31" s="80"/>
      <c r="M31" s="80"/>
      <c r="N31" s="80"/>
      <c r="AB31" s="29" t="str">
        <f>IFERROR(HLOOKUP(IF(Team!AT29&gt;=AB$1,AB$1,0),$AB$3:$AS$4,2,0),"")</f>
        <v/>
      </c>
      <c r="AC31" s="29" t="str">
        <f>IFERROR(HLOOKUP(IF(Team!AT29&gt;=AC$1,AC$1,0),$AB$3:$AS$4,2,0),"")</f>
        <v/>
      </c>
      <c r="AD31" s="29" t="str">
        <f>IFERROR(HLOOKUP(IF(Team!AT29&gt;=AD$1,AD$1,0),$AB$3:$AS$4,2,0),"")</f>
        <v/>
      </c>
      <c r="AE31" s="29" t="str">
        <f>IFERROR(HLOOKUP(IF(Team!AT29&gt;=AE$1,AE$1,0),$AB$3:$AS$4,2,0),"")</f>
        <v/>
      </c>
      <c r="AF31" s="29" t="str">
        <f>IFERROR(HLOOKUP(IF(Team!AT29&gt;=AF$1,AF$1,0),$AB$3:$AS$4,2,0),"")</f>
        <v/>
      </c>
      <c r="AG31" s="29" t="str">
        <f>IFERROR(HLOOKUP(IF(Team!AT29&gt;=AG$1,AG$1,0),$AB$3:$AS$4,2,0),"")</f>
        <v/>
      </c>
      <c r="AH31" s="29" t="str">
        <f>IFERROR(HLOOKUP(IF(Team!AT29&gt;=AH$1,AH$1,0),$AB$3:$AS$4,2,0),"")</f>
        <v/>
      </c>
      <c r="AI31" s="29" t="str">
        <f>IFERROR(HLOOKUP(IF(Team!AT29&gt;=AI$1,AI$1,0),$AB$3:$AS$4,2,0),"")</f>
        <v/>
      </c>
      <c r="AJ31" s="29" t="str">
        <f>IFERROR(HLOOKUP(IF(Team!AT29&gt;=AJ$1,AJ$1,0),$AB$3:$AS$4,2,0),"")</f>
        <v/>
      </c>
      <c r="AK31" s="29" t="str">
        <f>IFERROR(HLOOKUP(IF(Team!AT29&gt;=AK$1,AK$1,0),$AB$3:$AS$4,2,0),"")</f>
        <v/>
      </c>
      <c r="AL31" s="29" t="str">
        <f>IFERROR(HLOOKUP(IF(Team!AT29&gt;=AL$1,AL$1,0),$AB$3:$AS$4,2,0),"")</f>
        <v/>
      </c>
      <c r="AM31" s="29" t="str">
        <f>IFERROR(HLOOKUP(IF(Team!AT29&gt;=AM$1,AM$1,0),$AB$3:$AS$4,2,0),"")</f>
        <v/>
      </c>
      <c r="AN31" s="29" t="str">
        <f>IFERROR(HLOOKUP(IF(Team!AT29&gt;=AN$1,AN$1,0),$AB$3:$AS$4,2,0),"")</f>
        <v/>
      </c>
      <c r="AO31" s="29" t="str">
        <f>IFERROR(HLOOKUP(IF(Team!AT29&gt;=AO$1,AO$1,0),$AB$3:$AS$4,2,0),"")</f>
        <v/>
      </c>
      <c r="AP31" s="29" t="str">
        <f>IFERROR(HLOOKUP(IF(Team!AT29&gt;=AP$1,AP$1,0),$AB$3:$AS$4,2,0),"")</f>
        <v/>
      </c>
      <c r="AQ31" s="29" t="str">
        <f>IFERROR(HLOOKUP(IF(Team!AT29&gt;=AQ$1,AQ$1,0),$AB$3:$AS$4,2,0),"")</f>
        <v/>
      </c>
      <c r="AR31" s="29" t="str">
        <f>IFERROR(HLOOKUP(IF(Team!AT29&gt;=AR$1,AR$1,0),$AB$3:$AS$4,2,0),"")</f>
        <v/>
      </c>
      <c r="AS31" s="29" t="str">
        <f>IFERROR(HLOOKUP(IF(Team!AT29&gt;=AS$1,AS$1,0),$AB$3:$AS$4,2,0),"")</f>
        <v/>
      </c>
      <c r="AT31" s="30"/>
      <c r="AU31" s="29">
        <f t="shared" si="15"/>
        <v>0</v>
      </c>
      <c r="AV31" s="29">
        <f t="shared" si="15"/>
        <v>0</v>
      </c>
      <c r="AW31" s="29">
        <f>AW$1*COUNTIF($AB31:$AS31,AW$1)</f>
        <v>0</v>
      </c>
      <c r="AX31" s="29">
        <f t="shared" si="16"/>
        <v>0</v>
      </c>
      <c r="AY31" s="29">
        <f t="shared" si="16"/>
        <v>0</v>
      </c>
      <c r="AZ31" s="29">
        <f t="shared" si="16"/>
        <v>0</v>
      </c>
      <c r="BA31" s="29">
        <f t="shared" si="16"/>
        <v>0</v>
      </c>
      <c r="BB31" s="29">
        <f t="shared" si="16"/>
        <v>0</v>
      </c>
      <c r="BC31" s="29">
        <f t="shared" si="16"/>
        <v>0</v>
      </c>
      <c r="BD31" s="29">
        <f t="shared" si="16"/>
        <v>0</v>
      </c>
      <c r="BE31" s="29">
        <f t="shared" si="16"/>
        <v>0</v>
      </c>
      <c r="BF31" s="29">
        <f t="shared" si="16"/>
        <v>0</v>
      </c>
      <c r="BG31" s="29">
        <f t="shared" si="16"/>
        <v>0</v>
      </c>
      <c r="BH31" s="29">
        <f t="shared" si="16"/>
        <v>0</v>
      </c>
      <c r="BI31" s="29">
        <f t="shared" si="16"/>
        <v>0</v>
      </c>
      <c r="BJ31" s="29">
        <f t="shared" si="16"/>
        <v>0</v>
      </c>
      <c r="BK31" s="29">
        <f t="shared" si="16"/>
        <v>0</v>
      </c>
      <c r="BL31" s="29">
        <f t="shared" si="16"/>
        <v>0</v>
      </c>
      <c r="BM31" s="6"/>
      <c r="BN31" s="29" t="str">
        <f>IF(AU31&lt;&gt;0,AU31&amp;", ","")&amp;IF(AV31&lt;&gt;0,AV31&amp;", ","")&amp;IF(AW31&lt;&gt;0,AW31&amp;", ","")&amp;IF(AX31&lt;&gt;0,AX31&amp;", ","")&amp;IF(AY31&lt;&gt;0,AY31&amp;", ","")&amp;IF(AZ31&lt;&gt;0,AZ31&amp;", ","")&amp;IF(BA31&lt;&gt;0,BA31&amp;", ","")&amp;IF(BB31&lt;&gt;0,BB31&amp;", ","")&amp;IF(BC31&lt;&gt;0,BC31&amp;", ","")&amp;IF(BD31&lt;&gt;0,BD31&amp;", ","")&amp;IF(BE31&lt;&gt;0,BE31&amp;", ","")&amp;IF(BF31&lt;&gt;0,BF31&amp;", ","")&amp;IF(BG31&lt;&gt;0,BG31&amp;", ","")&amp;IF(BH31&lt;&gt;0,BH31&amp;", ","")&amp;IF(BI31&lt;&gt;0,BI31&amp;", ","")&amp;IF(BJ31&lt;&gt;0,BJ31&amp;", ","")&amp;IF(BK31&lt;&gt;0,BK31&amp;", ","")&amp;IF(BL31&lt;&gt;0,BL31&amp;", ","")</f>
        <v/>
      </c>
      <c r="BO31" s="29">
        <f>LEN(BN31)</f>
        <v>0</v>
      </c>
      <c r="BP31" s="29" t="str">
        <f>IFERROR(LEFT(BN31,BO31-2),"")</f>
        <v/>
      </c>
    </row>
    <row r="32" spans="1:76" ht="45" customHeight="1" x14ac:dyDescent="0.45">
      <c r="A32" s="79"/>
      <c r="B32" s="81" t="str">
        <f>IF(Team!AC28=0,"",Team!AC28)</f>
        <v/>
      </c>
      <c r="C32" s="82"/>
      <c r="D32" s="80" t="str">
        <f>BP30</f>
        <v/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6"/>
      <c r="BN32" s="30"/>
      <c r="BO32" s="30"/>
      <c r="BP32" s="30"/>
    </row>
    <row r="33" spans="1:68" ht="45" customHeight="1" x14ac:dyDescent="0.45">
      <c r="A33" s="79"/>
      <c r="B33" s="73" t="str">
        <f>IF(Team!AC29=0,"",Team!AC29)</f>
        <v/>
      </c>
      <c r="C33" s="74"/>
      <c r="D33" s="80" t="str">
        <f>BP31</f>
        <v/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Q33" s="31" t="s">
        <v>37</v>
      </c>
      <c r="R33" s="32" t="s">
        <v>32</v>
      </c>
      <c r="AB33" s="29" t="str">
        <f>IFERROR(HLOOKUP(IF(Team!#REF!&gt;=AB$1,AB$1,0),$AB$3:$AS$4,2,0),"")</f>
        <v/>
      </c>
      <c r="AC33" s="29" t="str">
        <f>IFERROR(HLOOKUP(IF(Team!#REF!&gt;=AC$1,AC$1,0),$AB$3:$AS$4,2,0),"")</f>
        <v/>
      </c>
      <c r="AD33" s="29" t="str">
        <f>IFERROR(HLOOKUP(IF(Team!#REF!&gt;=AD$1,AD$1,0),$AB$3:$AS$4,2,0),"")</f>
        <v/>
      </c>
      <c r="AE33" s="29" t="str">
        <f>IFERROR(HLOOKUP(IF(Team!#REF!&gt;=AE$1,AE$1,0),$AB$3:$AS$4,2,0),"")</f>
        <v/>
      </c>
      <c r="AF33" s="29" t="str">
        <f>IFERROR(HLOOKUP(IF(Team!#REF!&gt;=AF$1,AF$1,0),$AB$3:$AS$4,2,0),"")</f>
        <v/>
      </c>
      <c r="AG33" s="29" t="str">
        <f>IFERROR(HLOOKUP(IF(Team!#REF!&gt;=AG$1,AG$1,0),$AB$3:$AS$4,2,0),"")</f>
        <v/>
      </c>
      <c r="AH33" s="29" t="str">
        <f>IFERROR(HLOOKUP(IF(Team!#REF!&gt;=AH$1,AH$1,0),$AB$3:$AS$4,2,0),"")</f>
        <v/>
      </c>
      <c r="AI33" s="29" t="str">
        <f>IFERROR(HLOOKUP(IF(Team!#REF!&gt;=AI$1,AI$1,0),$AB$3:$AS$4,2,0),"")</f>
        <v/>
      </c>
      <c r="AJ33" s="29" t="str">
        <f>IFERROR(HLOOKUP(IF(Team!#REF!&gt;=AJ$1,AJ$1,0),$AB$3:$AS$4,2,0),"")</f>
        <v/>
      </c>
      <c r="AK33" s="29" t="str">
        <f>IFERROR(HLOOKUP(IF(Team!#REF!&gt;=AK$1,AK$1,0),$AB$3:$AS$4,2,0),"")</f>
        <v/>
      </c>
      <c r="AL33" s="29" t="str">
        <f>IFERROR(HLOOKUP(IF(Team!#REF!&gt;=AL$1,AL$1,0),$AB$3:$AS$4,2,0),"")</f>
        <v/>
      </c>
      <c r="AM33" s="29" t="str">
        <f>IFERROR(HLOOKUP(IF(Team!#REF!&gt;=AM$1,AM$1,0),$AB$3:$AS$4,2,0),"")</f>
        <v/>
      </c>
      <c r="AN33" s="29" t="str">
        <f>IFERROR(HLOOKUP(IF(Team!#REF!&gt;=AN$1,AN$1,0),$AB$3:$AS$4,2,0),"")</f>
        <v/>
      </c>
      <c r="AO33" s="29" t="str">
        <f>IFERROR(HLOOKUP(IF(Team!#REF!&gt;=AO$1,AO$1,0),$AB$3:$AS$4,2,0),"")</f>
        <v/>
      </c>
      <c r="AP33" s="29" t="str">
        <f>IFERROR(HLOOKUP(IF(Team!#REF!&gt;=AP$1,AP$1,0),$AB$3:$AS$4,2,0),"")</f>
        <v/>
      </c>
      <c r="AQ33" s="29" t="str">
        <f>IFERROR(HLOOKUP(IF(Team!#REF!&gt;=AQ$1,AQ$1,0),$AB$3:$AS$4,2,0),"")</f>
        <v/>
      </c>
      <c r="AR33" s="29" t="str">
        <f>IFERROR(HLOOKUP(IF(Team!#REF!&gt;=AR$1,AR$1,0),$AB$3:$AS$4,2,0),"")</f>
        <v/>
      </c>
      <c r="AS33" s="29" t="str">
        <f>IFERROR(HLOOKUP(IF(Team!#REF!&gt;=AS$1,AS$1,0),$AB$3:$AS$4,2,0),"")</f>
        <v/>
      </c>
      <c r="AT33" s="30"/>
      <c r="AU33" s="29">
        <f t="shared" ref="AU33:AV36" si="17">AU$1*COUNTIF($AB33:$AS33,AU$1)</f>
        <v>0</v>
      </c>
      <c r="AV33" s="29">
        <f t="shared" si="17"/>
        <v>0</v>
      </c>
      <c r="AW33" s="29">
        <f>AW$1*COUNTIF($AB33:$AS33,AW$1)</f>
        <v>0</v>
      </c>
      <c r="AX33" s="29">
        <f t="shared" ref="AX33:BL36" si="18">AX$1*COUNTIF($AB33:$AS33,AX$1)</f>
        <v>0</v>
      </c>
      <c r="AY33" s="29">
        <f t="shared" si="18"/>
        <v>0</v>
      </c>
      <c r="AZ33" s="29">
        <f t="shared" si="18"/>
        <v>0</v>
      </c>
      <c r="BA33" s="29">
        <f t="shared" si="18"/>
        <v>0</v>
      </c>
      <c r="BB33" s="29">
        <f t="shared" si="18"/>
        <v>0</v>
      </c>
      <c r="BC33" s="29">
        <f t="shared" si="18"/>
        <v>0</v>
      </c>
      <c r="BD33" s="29">
        <f t="shared" si="18"/>
        <v>0</v>
      </c>
      <c r="BE33" s="29">
        <f t="shared" si="18"/>
        <v>0</v>
      </c>
      <c r="BF33" s="29">
        <f t="shared" si="18"/>
        <v>0</v>
      </c>
      <c r="BG33" s="29">
        <f t="shared" si="18"/>
        <v>0</v>
      </c>
      <c r="BH33" s="29">
        <f t="shared" si="18"/>
        <v>0</v>
      </c>
      <c r="BI33" s="29">
        <f t="shared" si="18"/>
        <v>0</v>
      </c>
      <c r="BJ33" s="29">
        <f t="shared" si="18"/>
        <v>0</v>
      </c>
      <c r="BK33" s="29">
        <f t="shared" si="18"/>
        <v>0</v>
      </c>
      <c r="BL33" s="29">
        <f t="shared" si="18"/>
        <v>0</v>
      </c>
      <c r="BM33" s="6"/>
      <c r="BN33" s="29" t="str">
        <f>IF(AU33&lt;&gt;0,AU33&amp;", ","")&amp;IF(AV33&lt;&gt;0,AV33&amp;", ","")&amp;IF(AW33&lt;&gt;0,AW33&amp;", ","")&amp;IF(AX33&lt;&gt;0,AX33&amp;", ","")&amp;IF(AY33&lt;&gt;0,AY33&amp;", ","")&amp;IF(AZ33&lt;&gt;0,AZ33&amp;", ","")&amp;IF(BA33&lt;&gt;0,BA33&amp;", ","")&amp;IF(BB33&lt;&gt;0,BB33&amp;", ","")&amp;IF(BC33&lt;&gt;0,BC33&amp;", ","")&amp;IF(BD33&lt;&gt;0,BD33&amp;", ","")&amp;IF(BE33&lt;&gt;0,BE33&amp;", ","")&amp;IF(BF33&lt;&gt;0,BF33&amp;", ","")&amp;IF(BG33&lt;&gt;0,BG33&amp;", ","")&amp;IF(BH33&lt;&gt;0,BH33&amp;", ","")&amp;IF(BI33&lt;&gt;0,BI33&amp;", ","")&amp;IF(BJ33&lt;&gt;0,BJ33&amp;", ","")&amp;IF(BK33&lt;&gt;0,BK33&amp;", ","")&amp;IF(BL33&lt;&gt;0,BL33&amp;", ","")</f>
        <v/>
      </c>
      <c r="BO33" s="29">
        <f t="shared" si="13"/>
        <v>0</v>
      </c>
      <c r="BP33" s="29" t="str">
        <f t="shared" si="14"/>
        <v/>
      </c>
    </row>
    <row r="34" spans="1:68" ht="45" customHeight="1" x14ac:dyDescent="0.45">
      <c r="Q34" s="31" t="s">
        <v>38</v>
      </c>
      <c r="R34" s="33" t="s">
        <v>33</v>
      </c>
      <c r="AB34" s="29" t="str">
        <f>IFERROR(HLOOKUP(IF(Team!#REF!&gt;=AB$1,AB$1,0),$AB$3:$AS$4,2,0),"")</f>
        <v/>
      </c>
      <c r="AC34" s="29" t="str">
        <f>IFERROR(HLOOKUP(IF(Team!#REF!&gt;=AC$1,AC$1,0),$AB$3:$AS$4,2,0),"")</f>
        <v/>
      </c>
      <c r="AD34" s="29" t="str">
        <f>IFERROR(HLOOKUP(IF(Team!#REF!&gt;=AD$1,AD$1,0),$AB$3:$AS$4,2,0),"")</f>
        <v/>
      </c>
      <c r="AE34" s="29" t="str">
        <f>IFERROR(HLOOKUP(IF(Team!#REF!&gt;=AE$1,AE$1,0),$AB$3:$AS$4,2,0),"")</f>
        <v/>
      </c>
      <c r="AF34" s="29" t="str">
        <f>IFERROR(HLOOKUP(IF(Team!#REF!&gt;=AF$1,AF$1,0),$AB$3:$AS$4,2,0),"")</f>
        <v/>
      </c>
      <c r="AG34" s="29" t="str">
        <f>IFERROR(HLOOKUP(IF(Team!#REF!&gt;=AG$1,AG$1,0),$AB$3:$AS$4,2,0),"")</f>
        <v/>
      </c>
      <c r="AH34" s="29" t="str">
        <f>IFERROR(HLOOKUP(IF(Team!#REF!&gt;=AH$1,AH$1,0),$AB$3:$AS$4,2,0),"")</f>
        <v/>
      </c>
      <c r="AI34" s="29" t="str">
        <f>IFERROR(HLOOKUP(IF(Team!#REF!&gt;=AI$1,AI$1,0),$AB$3:$AS$4,2,0),"")</f>
        <v/>
      </c>
      <c r="AJ34" s="29" t="str">
        <f>IFERROR(HLOOKUP(IF(Team!#REF!&gt;=AJ$1,AJ$1,0),$AB$3:$AS$4,2,0),"")</f>
        <v/>
      </c>
      <c r="AK34" s="29" t="str">
        <f>IFERROR(HLOOKUP(IF(Team!#REF!&gt;=AK$1,AK$1,0),$AB$3:$AS$4,2,0),"")</f>
        <v/>
      </c>
      <c r="AL34" s="29" t="str">
        <f>IFERROR(HLOOKUP(IF(Team!#REF!&gt;=AL$1,AL$1,0),$AB$3:$AS$4,2,0),"")</f>
        <v/>
      </c>
      <c r="AM34" s="29" t="str">
        <f>IFERROR(HLOOKUP(IF(Team!#REF!&gt;=AM$1,AM$1,0),$AB$3:$AS$4,2,0),"")</f>
        <v/>
      </c>
      <c r="AN34" s="29" t="str">
        <f>IFERROR(HLOOKUP(IF(Team!#REF!&gt;=AN$1,AN$1,0),$AB$3:$AS$4,2,0),"")</f>
        <v/>
      </c>
      <c r="AO34" s="29" t="str">
        <f>IFERROR(HLOOKUP(IF(Team!#REF!&gt;=AO$1,AO$1,0),$AB$3:$AS$4,2,0),"")</f>
        <v/>
      </c>
      <c r="AP34" s="29" t="str">
        <f>IFERROR(HLOOKUP(IF(Team!#REF!&gt;=AP$1,AP$1,0),$AB$3:$AS$4,2,0),"")</f>
        <v/>
      </c>
      <c r="AQ34" s="29" t="str">
        <f>IFERROR(HLOOKUP(IF(Team!#REF!&gt;=AQ$1,AQ$1,0),$AB$3:$AS$4,2,0),"")</f>
        <v/>
      </c>
      <c r="AR34" s="29" t="str">
        <f>IFERROR(HLOOKUP(IF(Team!#REF!&gt;=AR$1,AR$1,0),$AB$3:$AS$4,2,0),"")</f>
        <v/>
      </c>
      <c r="AS34" s="29" t="str">
        <f>IFERROR(HLOOKUP(IF(Team!#REF!&gt;=AS$1,AS$1,0),$AB$3:$AS$4,2,0),"")</f>
        <v/>
      </c>
      <c r="AT34" s="30"/>
      <c r="AU34" s="29">
        <f t="shared" si="17"/>
        <v>0</v>
      </c>
      <c r="AV34" s="29">
        <f t="shared" si="17"/>
        <v>0</v>
      </c>
      <c r="AW34" s="29">
        <f>AW$1*COUNTIF($AB34:$AS34,AW$1)</f>
        <v>0</v>
      </c>
      <c r="AX34" s="29">
        <f t="shared" si="18"/>
        <v>0</v>
      </c>
      <c r="AY34" s="29">
        <f t="shared" si="18"/>
        <v>0</v>
      </c>
      <c r="AZ34" s="29">
        <f t="shared" si="18"/>
        <v>0</v>
      </c>
      <c r="BA34" s="29">
        <f t="shared" si="18"/>
        <v>0</v>
      </c>
      <c r="BB34" s="29">
        <f t="shared" si="18"/>
        <v>0</v>
      </c>
      <c r="BC34" s="29">
        <f t="shared" si="18"/>
        <v>0</v>
      </c>
      <c r="BD34" s="29">
        <f t="shared" si="18"/>
        <v>0</v>
      </c>
      <c r="BE34" s="29">
        <f t="shared" si="18"/>
        <v>0</v>
      </c>
      <c r="BF34" s="29">
        <f t="shared" si="18"/>
        <v>0</v>
      </c>
      <c r="BG34" s="29">
        <f t="shared" si="18"/>
        <v>0</v>
      </c>
      <c r="BH34" s="29">
        <f t="shared" si="18"/>
        <v>0</v>
      </c>
      <c r="BI34" s="29">
        <f t="shared" si="18"/>
        <v>0</v>
      </c>
      <c r="BJ34" s="29">
        <f t="shared" si="18"/>
        <v>0</v>
      </c>
      <c r="BK34" s="29">
        <f t="shared" si="18"/>
        <v>0</v>
      </c>
      <c r="BL34" s="29">
        <f t="shared" si="18"/>
        <v>0</v>
      </c>
      <c r="BM34" s="6"/>
      <c r="BN34" s="29" t="str">
        <f>IF(AU34&lt;&gt;0,AU34&amp;", ","")&amp;IF(AV34&lt;&gt;0,AV34&amp;", ","")&amp;IF(AW34&lt;&gt;0,AW34&amp;", ","")&amp;IF(AX34&lt;&gt;0,AX34&amp;", ","")&amp;IF(AY34&lt;&gt;0,AY34&amp;", ","")&amp;IF(AZ34&lt;&gt;0,AZ34&amp;", ","")&amp;IF(BA34&lt;&gt;0,BA34&amp;", ","")&amp;IF(BB34&lt;&gt;0,BB34&amp;", ","")&amp;IF(BC34&lt;&gt;0,BC34&amp;", ","")&amp;IF(BD34&lt;&gt;0,BD34&amp;", ","")&amp;IF(BE34&lt;&gt;0,BE34&amp;", ","")&amp;IF(BF34&lt;&gt;0,BF34&amp;", ","")&amp;IF(BG34&lt;&gt;0,BG34&amp;", ","")&amp;IF(BH34&lt;&gt;0,BH34&amp;", ","")&amp;IF(BI34&lt;&gt;0,BI34&amp;", ","")&amp;IF(BJ34&lt;&gt;0,BJ34&amp;", ","")&amp;IF(BK34&lt;&gt;0,BK34&amp;", ","")&amp;IF(BL34&lt;&gt;0,BL34&amp;", ","")</f>
        <v/>
      </c>
      <c r="BO34" s="29">
        <f t="shared" si="13"/>
        <v>0</v>
      </c>
      <c r="BP34" s="29" t="str">
        <f t="shared" si="14"/>
        <v/>
      </c>
    </row>
    <row r="35" spans="1:68" ht="45" customHeight="1" x14ac:dyDescent="0.45">
      <c r="Q35" s="31" t="s">
        <v>39</v>
      </c>
      <c r="R35" s="33" t="s">
        <v>34</v>
      </c>
      <c r="AB35" s="29" t="str">
        <f>IFERROR(HLOOKUP(IF(Team!#REF!&gt;=AB$1,AB$1,0),$AB$3:$AS$4,2,0),"")</f>
        <v/>
      </c>
      <c r="AC35" s="29" t="str">
        <f>IFERROR(HLOOKUP(IF(Team!#REF!&gt;=AC$1,AC$1,0),$AB$3:$AS$4,2,0),"")</f>
        <v/>
      </c>
      <c r="AD35" s="29" t="str">
        <f>IFERROR(HLOOKUP(IF(Team!#REF!&gt;=AD$1,AD$1,0),$AB$3:$AS$4,2,0),"")</f>
        <v/>
      </c>
      <c r="AE35" s="29" t="str">
        <f>IFERROR(HLOOKUP(IF(Team!#REF!&gt;=AE$1,AE$1,0),$AB$3:$AS$4,2,0),"")</f>
        <v/>
      </c>
      <c r="AF35" s="29" t="str">
        <f>IFERROR(HLOOKUP(IF(Team!#REF!&gt;=AF$1,AF$1,0),$AB$3:$AS$4,2,0),"")</f>
        <v/>
      </c>
      <c r="AG35" s="29" t="str">
        <f>IFERROR(HLOOKUP(IF(Team!#REF!&gt;=AG$1,AG$1,0),$AB$3:$AS$4,2,0),"")</f>
        <v/>
      </c>
      <c r="AH35" s="29" t="str">
        <f>IFERROR(HLOOKUP(IF(Team!#REF!&gt;=AH$1,AH$1,0),$AB$3:$AS$4,2,0),"")</f>
        <v/>
      </c>
      <c r="AI35" s="29" t="str">
        <f>IFERROR(HLOOKUP(IF(Team!#REF!&gt;=AI$1,AI$1,0),$AB$3:$AS$4,2,0),"")</f>
        <v/>
      </c>
      <c r="AJ35" s="29" t="str">
        <f>IFERROR(HLOOKUP(IF(Team!#REF!&gt;=AJ$1,AJ$1,0),$AB$3:$AS$4,2,0),"")</f>
        <v/>
      </c>
      <c r="AK35" s="29" t="str">
        <f>IFERROR(HLOOKUP(IF(Team!#REF!&gt;=AK$1,AK$1,0),$AB$3:$AS$4,2,0),"")</f>
        <v/>
      </c>
      <c r="AL35" s="29" t="str">
        <f>IFERROR(HLOOKUP(IF(Team!#REF!&gt;=AL$1,AL$1,0),$AB$3:$AS$4,2,0),"")</f>
        <v/>
      </c>
      <c r="AM35" s="29" t="str">
        <f>IFERROR(HLOOKUP(IF(Team!#REF!&gt;=AM$1,AM$1,0),$AB$3:$AS$4,2,0),"")</f>
        <v/>
      </c>
      <c r="AN35" s="29" t="str">
        <f>IFERROR(HLOOKUP(IF(Team!#REF!&gt;=AN$1,AN$1,0),$AB$3:$AS$4,2,0),"")</f>
        <v/>
      </c>
      <c r="AO35" s="29" t="str">
        <f>IFERROR(HLOOKUP(IF(Team!#REF!&gt;=AO$1,AO$1,0),$AB$3:$AS$4,2,0),"")</f>
        <v/>
      </c>
      <c r="AP35" s="29" t="str">
        <f>IFERROR(HLOOKUP(IF(Team!#REF!&gt;=AP$1,AP$1,0),$AB$3:$AS$4,2,0),"")</f>
        <v/>
      </c>
      <c r="AQ35" s="29" t="str">
        <f>IFERROR(HLOOKUP(IF(Team!#REF!&gt;=AQ$1,AQ$1,0),$AB$3:$AS$4,2,0),"")</f>
        <v/>
      </c>
      <c r="AR35" s="29" t="str">
        <f>IFERROR(HLOOKUP(IF(Team!#REF!&gt;=AR$1,AR$1,0),$AB$3:$AS$4,2,0),"")</f>
        <v/>
      </c>
      <c r="AS35" s="29" t="str">
        <f>IFERROR(HLOOKUP(IF(Team!#REF!&gt;=AS$1,AS$1,0),$AB$3:$AS$4,2,0),"")</f>
        <v/>
      </c>
      <c r="AT35" s="30"/>
      <c r="AU35" s="29">
        <f t="shared" si="17"/>
        <v>0</v>
      </c>
      <c r="AV35" s="29">
        <f t="shared" si="17"/>
        <v>0</v>
      </c>
      <c r="AW35" s="29">
        <f>AW$1*COUNTIF($AB35:$AS35,AW$1)</f>
        <v>0</v>
      </c>
      <c r="AX35" s="29">
        <f t="shared" si="18"/>
        <v>0</v>
      </c>
      <c r="AY35" s="29">
        <f t="shared" si="18"/>
        <v>0</v>
      </c>
      <c r="AZ35" s="29">
        <f t="shared" si="18"/>
        <v>0</v>
      </c>
      <c r="BA35" s="29">
        <f t="shared" si="18"/>
        <v>0</v>
      </c>
      <c r="BB35" s="29">
        <f t="shared" si="18"/>
        <v>0</v>
      </c>
      <c r="BC35" s="29">
        <f t="shared" si="18"/>
        <v>0</v>
      </c>
      <c r="BD35" s="29">
        <f t="shared" si="18"/>
        <v>0</v>
      </c>
      <c r="BE35" s="29">
        <f t="shared" si="18"/>
        <v>0</v>
      </c>
      <c r="BF35" s="29">
        <f t="shared" si="18"/>
        <v>0</v>
      </c>
      <c r="BG35" s="29">
        <f t="shared" si="18"/>
        <v>0</v>
      </c>
      <c r="BH35" s="29">
        <f t="shared" si="18"/>
        <v>0</v>
      </c>
      <c r="BI35" s="29">
        <f t="shared" si="18"/>
        <v>0</v>
      </c>
      <c r="BJ35" s="29">
        <f t="shared" si="18"/>
        <v>0</v>
      </c>
      <c r="BK35" s="29">
        <f t="shared" si="18"/>
        <v>0</v>
      </c>
      <c r="BL35" s="29">
        <f t="shared" si="18"/>
        <v>0</v>
      </c>
      <c r="BM35" s="6"/>
      <c r="BN35" s="29" t="str">
        <f>IF(AU35&lt;&gt;0,AU35&amp;", ","")&amp;IF(AV35&lt;&gt;0,AV35&amp;", ","")&amp;IF(AW35&lt;&gt;0,AW35&amp;", ","")&amp;IF(AX35&lt;&gt;0,AX35&amp;", ","")&amp;IF(AY35&lt;&gt;0,AY35&amp;", ","")&amp;IF(AZ35&lt;&gt;0,AZ35&amp;", ","")&amp;IF(BA35&lt;&gt;0,BA35&amp;", ","")&amp;IF(BB35&lt;&gt;0,BB35&amp;", ","")&amp;IF(BC35&lt;&gt;0,BC35&amp;", ","")&amp;IF(BD35&lt;&gt;0,BD35&amp;", ","")&amp;IF(BE35&lt;&gt;0,BE35&amp;", ","")&amp;IF(BF35&lt;&gt;0,BF35&amp;", ","")&amp;IF(BG35&lt;&gt;0,BG35&amp;", ","")&amp;IF(BH35&lt;&gt;0,BH35&amp;", ","")&amp;IF(BI35&lt;&gt;0,BI35&amp;", ","")&amp;IF(BJ35&lt;&gt;0,BJ35&amp;", ","")&amp;IF(BK35&lt;&gt;0,BK35&amp;", ","")&amp;IF(BL35&lt;&gt;0,BL35&amp;", ","")</f>
        <v/>
      </c>
      <c r="BO35" s="29">
        <f t="shared" si="13"/>
        <v>0</v>
      </c>
      <c r="BP35" s="29" t="str">
        <f t="shared" si="14"/>
        <v/>
      </c>
    </row>
    <row r="36" spans="1:68" ht="45" customHeight="1" x14ac:dyDescent="0.45">
      <c r="Q36" s="31" t="s">
        <v>40</v>
      </c>
      <c r="R36" s="33" t="s">
        <v>35</v>
      </c>
      <c r="AB36" s="29" t="str">
        <f>IFERROR(HLOOKUP(IF(Team!#REF!&gt;=AB$1,AB$1,0),$AB$3:$AS$4,2,0),"")</f>
        <v/>
      </c>
      <c r="AC36" s="29" t="str">
        <f>IFERROR(HLOOKUP(IF(Team!#REF!&gt;=AC$1,AC$1,0),$AB$3:$AS$4,2,0),"")</f>
        <v/>
      </c>
      <c r="AD36" s="29" t="str">
        <f>IFERROR(HLOOKUP(IF(Team!#REF!&gt;=AD$1,AD$1,0),$AB$3:$AS$4,2,0),"")</f>
        <v/>
      </c>
      <c r="AE36" s="29" t="str">
        <f>IFERROR(HLOOKUP(IF(Team!#REF!&gt;=AE$1,AE$1,0),$AB$3:$AS$4,2,0),"")</f>
        <v/>
      </c>
      <c r="AF36" s="29" t="str">
        <f>IFERROR(HLOOKUP(IF(Team!#REF!&gt;=AF$1,AF$1,0),$AB$3:$AS$4,2,0),"")</f>
        <v/>
      </c>
      <c r="AG36" s="29" t="str">
        <f>IFERROR(HLOOKUP(IF(Team!#REF!&gt;=AG$1,AG$1,0),$AB$3:$AS$4,2,0),"")</f>
        <v/>
      </c>
      <c r="AH36" s="29" t="str">
        <f>IFERROR(HLOOKUP(IF(Team!#REF!&gt;=AH$1,AH$1,0),$AB$3:$AS$4,2,0),"")</f>
        <v/>
      </c>
      <c r="AI36" s="29" t="str">
        <f>IFERROR(HLOOKUP(IF(Team!#REF!&gt;=AI$1,AI$1,0),$AB$3:$AS$4,2,0),"")</f>
        <v/>
      </c>
      <c r="AJ36" s="29" t="str">
        <f>IFERROR(HLOOKUP(IF(Team!#REF!&gt;=AJ$1,AJ$1,0),$AB$3:$AS$4,2,0),"")</f>
        <v/>
      </c>
      <c r="AK36" s="29" t="str">
        <f>IFERROR(HLOOKUP(IF(Team!#REF!&gt;=AK$1,AK$1,0),$AB$3:$AS$4,2,0),"")</f>
        <v/>
      </c>
      <c r="AL36" s="29" t="str">
        <f>IFERROR(HLOOKUP(IF(Team!#REF!&gt;=AL$1,AL$1,0),$AB$3:$AS$4,2,0),"")</f>
        <v/>
      </c>
      <c r="AM36" s="29" t="str">
        <f>IFERROR(HLOOKUP(IF(Team!#REF!&gt;=AM$1,AM$1,0),$AB$3:$AS$4,2,0),"")</f>
        <v/>
      </c>
      <c r="AN36" s="29" t="str">
        <f>IFERROR(HLOOKUP(IF(Team!#REF!&gt;=AN$1,AN$1,0),$AB$3:$AS$4,2,0),"")</f>
        <v/>
      </c>
      <c r="AO36" s="29" t="str">
        <f>IFERROR(HLOOKUP(IF(Team!#REF!&gt;=AO$1,AO$1,0),$AB$3:$AS$4,2,0),"")</f>
        <v/>
      </c>
      <c r="AP36" s="29" t="str">
        <f>IFERROR(HLOOKUP(IF(Team!#REF!&gt;=AP$1,AP$1,0),$AB$3:$AS$4,2,0),"")</f>
        <v/>
      </c>
      <c r="AQ36" s="29" t="str">
        <f>IFERROR(HLOOKUP(IF(Team!#REF!&gt;=AQ$1,AQ$1,0),$AB$3:$AS$4,2,0),"")</f>
        <v/>
      </c>
      <c r="AR36" s="29" t="str">
        <f>IFERROR(HLOOKUP(IF(Team!#REF!&gt;=AR$1,AR$1,0),$AB$3:$AS$4,2,0),"")</f>
        <v/>
      </c>
      <c r="AS36" s="29" t="str">
        <f>IFERROR(HLOOKUP(IF(Team!#REF!&gt;=AS$1,AS$1,0),$AB$3:$AS$4,2,0),"")</f>
        <v/>
      </c>
      <c r="AT36" s="30"/>
      <c r="AU36" s="29">
        <f t="shared" si="17"/>
        <v>0</v>
      </c>
      <c r="AV36" s="29">
        <f t="shared" si="17"/>
        <v>0</v>
      </c>
      <c r="AW36" s="29">
        <f>AW$1*COUNTIF($AB36:$AS36,AW$1)</f>
        <v>0</v>
      </c>
      <c r="AX36" s="29">
        <f t="shared" si="18"/>
        <v>0</v>
      </c>
      <c r="AY36" s="29">
        <f t="shared" si="18"/>
        <v>0</v>
      </c>
      <c r="AZ36" s="29">
        <f t="shared" si="18"/>
        <v>0</v>
      </c>
      <c r="BA36" s="29">
        <f t="shared" si="18"/>
        <v>0</v>
      </c>
      <c r="BB36" s="29">
        <f t="shared" si="18"/>
        <v>0</v>
      </c>
      <c r="BC36" s="29">
        <f t="shared" si="18"/>
        <v>0</v>
      </c>
      <c r="BD36" s="29">
        <f t="shared" si="18"/>
        <v>0</v>
      </c>
      <c r="BE36" s="29">
        <f t="shared" si="18"/>
        <v>0</v>
      </c>
      <c r="BF36" s="29">
        <f t="shared" si="18"/>
        <v>0</v>
      </c>
      <c r="BG36" s="29">
        <f t="shared" si="18"/>
        <v>0</v>
      </c>
      <c r="BH36" s="29">
        <f t="shared" si="18"/>
        <v>0</v>
      </c>
      <c r="BI36" s="29">
        <f t="shared" si="18"/>
        <v>0</v>
      </c>
      <c r="BJ36" s="29">
        <f t="shared" si="18"/>
        <v>0</v>
      </c>
      <c r="BK36" s="29">
        <f t="shared" si="18"/>
        <v>0</v>
      </c>
      <c r="BL36" s="29">
        <f t="shared" si="18"/>
        <v>0</v>
      </c>
      <c r="BM36" s="6"/>
      <c r="BN36" s="29" t="str">
        <f>IF(AU36&lt;&gt;0,AU36&amp;", ","")&amp;IF(AV36&lt;&gt;0,AV36&amp;", ","")&amp;IF(AW36&lt;&gt;0,AW36&amp;", ","")&amp;IF(AX36&lt;&gt;0,AX36&amp;", ","")&amp;IF(AY36&lt;&gt;0,AY36&amp;", ","")&amp;IF(AZ36&lt;&gt;0,AZ36&amp;", ","")&amp;IF(BA36&lt;&gt;0,BA36&amp;", ","")&amp;IF(BB36&lt;&gt;0,BB36&amp;", ","")&amp;IF(BC36&lt;&gt;0,BC36&amp;", ","")&amp;IF(BD36&lt;&gt;0,BD36&amp;", ","")&amp;IF(BE36&lt;&gt;0,BE36&amp;", ","")&amp;IF(BF36&lt;&gt;0,BF36&amp;", ","")&amp;IF(BG36&lt;&gt;0,BG36&amp;", ","")&amp;IF(BH36&lt;&gt;0,BH36&amp;", ","")&amp;IF(BI36&lt;&gt;0,BI36&amp;", ","")&amp;IF(BJ36&lt;&gt;0,BJ36&amp;", ","")&amp;IF(BK36&lt;&gt;0,BK36&amp;", ","")&amp;IF(BL36&lt;&gt;0,BL36&amp;", ","")</f>
        <v/>
      </c>
      <c r="BO36" s="29">
        <f t="shared" si="13"/>
        <v>0</v>
      </c>
      <c r="BP36" s="29" t="str">
        <f t="shared" si="14"/>
        <v/>
      </c>
    </row>
    <row r="37" spans="1:68" ht="45" customHeight="1" x14ac:dyDescent="0.45">
      <c r="Q37" s="31" t="s">
        <v>41</v>
      </c>
      <c r="R37" s="33" t="s">
        <v>36</v>
      </c>
    </row>
    <row r="38" spans="1:68" ht="45" customHeight="1" x14ac:dyDescent="0.45">
      <c r="Q38" s="31" t="s">
        <v>42</v>
      </c>
      <c r="R38" s="33" t="s">
        <v>31</v>
      </c>
    </row>
  </sheetData>
  <sheetProtection algorithmName="SHA-512" hashValue="QkfEHkZ9y3kdR8IRCp7uXJUDk3AnqDf2LhsHaOXCgjTCtPgCUl76wliHZ25kkyh5cZUIRmT/Y+W5Q3w/zsdKQw==" saltValue="chrUGhxeOFNoFRZWwj+8VA==" spinCount="100000" sheet="1" objects="1" scenarios="1"/>
  <mergeCells count="68">
    <mergeCell ref="B1:C1"/>
    <mergeCell ref="B3:C3"/>
    <mergeCell ref="T26:Y26"/>
    <mergeCell ref="T28:Y28"/>
    <mergeCell ref="Z21:AA21"/>
    <mergeCell ref="Z22:AA22"/>
    <mergeCell ref="Z23:AA23"/>
    <mergeCell ref="Z24:AA24"/>
    <mergeCell ref="Z25:AA25"/>
    <mergeCell ref="Z26:AA26"/>
    <mergeCell ref="Z28:AA28"/>
    <mergeCell ref="T21:Y21"/>
    <mergeCell ref="T22:Y22"/>
    <mergeCell ref="T23:Y23"/>
    <mergeCell ref="T24:Y24"/>
    <mergeCell ref="T25:Y25"/>
    <mergeCell ref="B14:N14"/>
    <mergeCell ref="D15:N15"/>
    <mergeCell ref="D16:N16"/>
    <mergeCell ref="D17:N17"/>
    <mergeCell ref="B9:N9"/>
    <mergeCell ref="D10:N10"/>
    <mergeCell ref="D11:N11"/>
    <mergeCell ref="D12:N12"/>
    <mergeCell ref="D13:N13"/>
    <mergeCell ref="B10:C10"/>
    <mergeCell ref="B11:C11"/>
    <mergeCell ref="B12:C12"/>
    <mergeCell ref="B13:C13"/>
    <mergeCell ref="B15:C15"/>
    <mergeCell ref="B16:C16"/>
    <mergeCell ref="B17:C17"/>
    <mergeCell ref="D25:N25"/>
    <mergeCell ref="D23:N23"/>
    <mergeCell ref="D21:N21"/>
    <mergeCell ref="D20:N20"/>
    <mergeCell ref="D18:N18"/>
    <mergeCell ref="B24:N24"/>
    <mergeCell ref="B19:N19"/>
    <mergeCell ref="D22:N22"/>
    <mergeCell ref="B18:C18"/>
    <mergeCell ref="B20:C20"/>
    <mergeCell ref="B21:C21"/>
    <mergeCell ref="B22:C22"/>
    <mergeCell ref="B23:C23"/>
    <mergeCell ref="B25:C25"/>
    <mergeCell ref="B30:C30"/>
    <mergeCell ref="D26:N26"/>
    <mergeCell ref="B29:N29"/>
    <mergeCell ref="B26:C26"/>
    <mergeCell ref="B27:C27"/>
    <mergeCell ref="B28:C28"/>
    <mergeCell ref="B33:C33"/>
    <mergeCell ref="D6:U6"/>
    <mergeCell ref="D8:J8"/>
    <mergeCell ref="A10:A13"/>
    <mergeCell ref="A15:A18"/>
    <mergeCell ref="A20:A23"/>
    <mergeCell ref="A25:A28"/>
    <mergeCell ref="A30:A33"/>
    <mergeCell ref="D33:N33"/>
    <mergeCell ref="D32:N32"/>
    <mergeCell ref="B32:C32"/>
    <mergeCell ref="D31:N31"/>
    <mergeCell ref="B31:C31"/>
    <mergeCell ref="D30:N30"/>
    <mergeCell ref="D28:N28"/>
    <mergeCell ref="D27:N27"/>
  </mergeCells>
  <conditionalFormatting sqref="D10:D13 D15:D18 D20:D23 D25:D28 D30:D33">
    <cfRule type="expression" dxfId="11" priority="7">
      <formula>IF(SUM($D$3:$U$3)&lt;&gt;171,1,0)</formula>
    </cfRule>
  </conditionalFormatting>
  <conditionalFormatting sqref="D3:T3">
    <cfRule type="expression" dxfId="10" priority="49">
      <formula>IF(AND(D3&lt;&gt;"",E3&lt;&gt;""),1,0)</formula>
    </cfRule>
    <cfRule type="expression" dxfId="9" priority="50">
      <formula>IF(AND(D3&lt;&gt;"",B3&lt;&gt;""),1,0)</formula>
    </cfRule>
  </conditionalFormatting>
  <conditionalFormatting sqref="D3:AA3">
    <cfRule type="expression" dxfId="8" priority="13">
      <formula>IF(D3&lt;&gt;"",1,0)</formula>
    </cfRule>
  </conditionalFormatting>
  <conditionalFormatting sqref="U3:V3">
    <cfRule type="expression" dxfId="7" priority="12">
      <formula>IF(AND(U3&lt;&gt;"",T3&lt;&gt;""),1,0)</formula>
    </cfRule>
  </conditionalFormatting>
  <conditionalFormatting sqref="U3:AA3">
    <cfRule type="expression" dxfId="6" priority="11">
      <formula>IF(AND(U3&lt;&gt;"",#REF!&lt;&gt;""),1,0)</formula>
    </cfRule>
  </conditionalFormatting>
  <conditionalFormatting sqref="W3">
    <cfRule type="expression" dxfId="5" priority="42">
      <formula>IF(AND(W3&lt;&gt;"",U3&lt;&gt;""),1,0)</formula>
    </cfRule>
  </conditionalFormatting>
  <conditionalFormatting sqref="X3">
    <cfRule type="expression" dxfId="4" priority="36">
      <formula>IF(AND(X3&lt;&gt;"",U3&lt;&gt;""),1,0)</formula>
    </cfRule>
  </conditionalFormatting>
  <conditionalFormatting sqref="Y3">
    <cfRule type="expression" dxfId="3" priority="30">
      <formula>IF(AND(Y3&lt;&gt;"",U3&lt;&gt;""),1,0)</formula>
    </cfRule>
  </conditionalFormatting>
  <conditionalFormatting sqref="Z3">
    <cfRule type="expression" dxfId="2" priority="24">
      <formula>IF(AND(Z3&lt;&gt;"",U3&lt;&gt;""),1,0)</formula>
    </cfRule>
  </conditionalFormatting>
  <conditionalFormatting sqref="Z28">
    <cfRule type="expression" dxfId="1" priority="1">
      <formula>IF(Z28="",1,0)</formula>
    </cfRule>
  </conditionalFormatting>
  <conditionalFormatting sqref="AA3">
    <cfRule type="expression" dxfId="0" priority="18">
      <formula>IF(AND(AA3&lt;&gt;"",U3&lt;&gt;""),1,0)</formula>
    </cfRule>
  </conditionalFormatting>
  <hyperlinks>
    <hyperlink ref="R33" r:id="rId1" xr:uid="{A32EE5A8-5D71-F049-A2CC-221CFA3C9DE4}"/>
  </hyperlinks>
  <pageMargins left="0.51181102362204722" right="0.51181102362204722" top="0.74803149606299213" bottom="0.74803149606299213" header="0.31496062992125984" footer="0.31496062992125984"/>
  <pageSetup paperSize="9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Team</vt:lpstr>
      <vt:lpstr>Shots</vt:lpstr>
      <vt:lpstr>MP</vt:lpstr>
      <vt:lpstr>MSCR</vt:lpstr>
      <vt:lpstr>MSLR</vt:lpstr>
      <vt:lpstr>NSL</vt:lpstr>
      <vt:lpstr>Shots!Print_Area</vt:lpstr>
      <vt:lpstr>Team!Print_Area</vt:lpstr>
      <vt:lpstr>WP</vt:lpstr>
      <vt:lpstr>WSCR</vt:lpstr>
      <vt:lpstr>WSLR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Dennis Roy</cp:lastModifiedBy>
  <cp:lastPrinted>2024-11-15T01:02:23Z</cp:lastPrinted>
  <dcterms:created xsi:type="dcterms:W3CDTF">2022-11-22T11:35:44Z</dcterms:created>
  <dcterms:modified xsi:type="dcterms:W3CDTF">2024-12-29T22:50:38Z</dcterms:modified>
</cp:coreProperties>
</file>